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5-40µl" sheetId="1" r:id="rId1"/>
    <sheet name="5-50µl" sheetId="2" r:id="rId2"/>
    <sheet name="10-100µl" sheetId="3" r:id="rId3"/>
    <sheet name="20-200µl" sheetId="4" r:id="rId4"/>
    <sheet name="50-250µl-Gilson" sheetId="5" r:id="rId5"/>
    <sheet name="100-1000µl-Gilson" sheetId="6" r:id="rId6"/>
    <sheet name="100-1000µl" sheetId="7" r:id="rId7"/>
    <sheet name="200-1000µl" sheetId="8" r:id="rId8"/>
    <sheet name="1-5mL" sheetId="9" r:id="rId9"/>
    <sheet name="1-10mL" sheetId="10" r:id="rId10"/>
    <sheet name="2-10mL" sheetId="11" r:id="rId11"/>
    <sheet name="-" sheetId="12" r:id="rId12"/>
    <sheet name="," sheetId="13" r:id="rId13"/>
  </sheets>
  <definedNames>
    <definedName name="_xlnm.Print_Area" localSheetId="6">'100-1000µl'!$A$1:$V$33</definedName>
    <definedName name="_xlnm.Print_Area" localSheetId="5">'100-1000µl-Gilson'!$A$1:$T$40</definedName>
    <definedName name="_xlnm.Print_Area" localSheetId="2">'10-100µl'!$A$1:$U$31</definedName>
    <definedName name="_xlnm.Print_Area" localSheetId="3">'20-200µl'!$A$1:$T$33</definedName>
    <definedName name="_xlnm.Print_Area" localSheetId="10">'2-10mL'!$A$1:$T$31</definedName>
    <definedName name="_xlnm.Print_Area" localSheetId="0">'5-40µl'!$A$1:$U$38</definedName>
    <definedName name="_xlnm.Print_Area" localSheetId="1">'5-50µl'!$A$1:$U$34</definedName>
  </definedNames>
  <calcPr fullCalcOnLoad="1"/>
</workbook>
</file>

<file path=xl/sharedStrings.xml><?xml version="1.0" encoding="utf-8"?>
<sst xmlns="http://schemas.openxmlformats.org/spreadsheetml/2006/main" count="1548" uniqueCount="78">
  <si>
    <t>CV</t>
  </si>
  <si>
    <t>CV%</t>
  </si>
  <si>
    <t>Justesse (E)</t>
  </si>
  <si>
    <t>Justesse(E%)</t>
  </si>
  <si>
    <t>ET</t>
  </si>
  <si>
    <t>Valeur Limite Justesse</t>
  </si>
  <si>
    <t>justesse %</t>
  </si>
  <si>
    <t>cv %</t>
  </si>
  <si>
    <t xml:space="preserve">ref: </t>
  </si>
  <si>
    <t xml:space="preserve">Nom de l'opérateur </t>
  </si>
  <si>
    <t>Date</t>
  </si>
  <si>
    <t>Balance utilisée</t>
  </si>
  <si>
    <t>Pesée 1</t>
  </si>
  <si>
    <t>Pesée 2</t>
  </si>
  <si>
    <t>Pesée 3</t>
  </si>
  <si>
    <t>Pesée 4</t>
  </si>
  <si>
    <t>1-5mL</t>
  </si>
  <si>
    <t>Vérification</t>
  </si>
  <si>
    <r>
      <t>5-50</t>
    </r>
    <r>
      <rPr>
        <b/>
        <sz val="15"/>
        <color indexed="10"/>
        <rFont val="Calibri"/>
        <family val="2"/>
      </rPr>
      <t>µL</t>
    </r>
  </si>
  <si>
    <t>µL=20mg</t>
  </si>
  <si>
    <t>µL=200mg</t>
  </si>
  <si>
    <t>µL=50mg</t>
  </si>
  <si>
    <r>
      <t>20-200</t>
    </r>
    <r>
      <rPr>
        <b/>
        <sz val="15"/>
        <color indexed="10"/>
        <rFont val="Calibri"/>
        <family val="2"/>
      </rPr>
      <t>µL</t>
    </r>
  </si>
  <si>
    <r>
      <t>100-1000</t>
    </r>
    <r>
      <rPr>
        <b/>
        <sz val="15"/>
        <color indexed="10"/>
        <rFont val="Calibri"/>
        <family val="2"/>
      </rPr>
      <t>µL</t>
    </r>
  </si>
  <si>
    <t>µL=100mg</t>
  </si>
  <si>
    <r>
      <t>Z (</t>
    </r>
    <r>
      <rPr>
        <b/>
        <sz val="11"/>
        <rFont val="Calibri"/>
        <family val="2"/>
      </rPr>
      <t>µL/µg)</t>
    </r>
  </si>
  <si>
    <t>Pression atmos. (kPa)</t>
  </si>
  <si>
    <t>Avec le facteur correction 
Z (M*Z)</t>
  </si>
  <si>
    <r>
      <t>Z (</t>
    </r>
    <r>
      <rPr>
        <b/>
        <sz val="11"/>
        <rFont val="Calibri"/>
        <family val="2"/>
      </rPr>
      <t>µL/mg)</t>
    </r>
  </si>
  <si>
    <t>µL=1000mg</t>
  </si>
  <si>
    <t>après maintenance et ajustage</t>
  </si>
  <si>
    <t>avant maintenance et ajustage</t>
  </si>
  <si>
    <t xml:space="preserve"> µL=100mg</t>
  </si>
  <si>
    <t xml:space="preserve"> µL=200mg</t>
  </si>
  <si>
    <r>
      <t>200-1000</t>
    </r>
    <r>
      <rPr>
        <b/>
        <sz val="15"/>
        <color indexed="10"/>
        <rFont val="Calibri"/>
        <family val="2"/>
      </rPr>
      <t>µL</t>
    </r>
  </si>
  <si>
    <t>Pression atmos.(kPa)</t>
  </si>
  <si>
    <t>2-10mL</t>
  </si>
  <si>
    <t>µL=500mg</t>
  </si>
  <si>
    <t>µL=25mg</t>
  </si>
  <si>
    <r>
      <t>10-100</t>
    </r>
    <r>
      <rPr>
        <b/>
        <sz val="15"/>
        <color indexed="10"/>
        <rFont val="Calibri"/>
        <family val="2"/>
      </rPr>
      <t>µL</t>
    </r>
  </si>
  <si>
    <r>
      <t>5-40</t>
    </r>
    <r>
      <rPr>
        <b/>
        <sz val="15"/>
        <color indexed="10"/>
        <rFont val="Calibri"/>
        <family val="2"/>
      </rPr>
      <t>µL</t>
    </r>
  </si>
  <si>
    <t>µL=40mg</t>
  </si>
  <si>
    <r>
      <t>50-250</t>
    </r>
    <r>
      <rPr>
        <b/>
        <sz val="15"/>
        <color indexed="10"/>
        <rFont val="Calibri"/>
        <family val="2"/>
      </rPr>
      <t>µL</t>
    </r>
  </si>
  <si>
    <t>Pesée en mg</t>
  </si>
  <si>
    <t>Pesée en g</t>
  </si>
  <si>
    <t xml:space="preserve">T, P </t>
  </si>
  <si>
    <t>Z</t>
  </si>
  <si>
    <t>chiffre après la virgule</t>
  </si>
  <si>
    <t>E%</t>
  </si>
  <si>
    <t>µL=250mg</t>
  </si>
  <si>
    <t>V mini 200 µl</t>
  </si>
  <si>
    <t>µl =2500g</t>
  </si>
  <si>
    <t>µl =5000g</t>
  </si>
  <si>
    <t>µl =2500mg</t>
  </si>
  <si>
    <t>µl =5000mg</t>
  </si>
  <si>
    <t>µL=2000mg</t>
  </si>
  <si>
    <t>µl =10000mg</t>
  </si>
  <si>
    <t>1 hPa = 0,1 kPa</t>
  </si>
  <si>
    <t xml:space="preserve">Micropipette volume </t>
  </si>
  <si>
    <t xml:space="preserve">Modèle : </t>
  </si>
  <si>
    <t>N° de série</t>
  </si>
  <si>
    <t>Type cône :</t>
  </si>
  <si>
    <t>Référence thermomètre</t>
  </si>
  <si>
    <t xml:space="preserve">Référence de la balance : </t>
  </si>
  <si>
    <t>CON_Vérification des pipettes monocanaux à piston_01</t>
  </si>
  <si>
    <t>Spécifications</t>
  </si>
  <si>
    <t>&lt; 1,00</t>
  </si>
  <si>
    <t>&lt; 4,00</t>
  </si>
  <si>
    <t>µL=10mg</t>
  </si>
  <si>
    <t>Volume mini : 2*5µl = 10µl</t>
  </si>
  <si>
    <t>Temp.ambiante en °C</t>
  </si>
  <si>
    <t>Temp. ambiante en °C</t>
  </si>
  <si>
    <t>Justesse</t>
  </si>
  <si>
    <t>Répétabilité</t>
  </si>
  <si>
    <t>CONCLUSION</t>
  </si>
  <si>
    <t>Moyenne des 4 Pesées</t>
  </si>
  <si>
    <t>Volume mini : 2*5µl = 20µl</t>
  </si>
  <si>
    <t>1-10mL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</si>
</sst>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00%"/>
    <numFmt numFmtId="174" formatCode="0.0000%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0.00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5"/>
      <color indexed="10"/>
      <name val="Calibri"/>
      <family val="2"/>
    </font>
    <font>
      <b/>
      <sz val="11"/>
      <name val="Calibri"/>
      <family val="2"/>
    </font>
    <font>
      <b/>
      <sz val="15"/>
      <color indexed="10"/>
      <name val="Arial"/>
      <family val="2"/>
    </font>
    <font>
      <b/>
      <sz val="15"/>
      <color indexed="62"/>
      <name val="Arial"/>
      <family val="2"/>
    </font>
    <font>
      <sz val="11"/>
      <color indexed="6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trike/>
      <sz val="10"/>
      <name val="Arial"/>
      <family val="0"/>
    </font>
    <font>
      <b/>
      <strike/>
      <sz val="11"/>
      <color indexed="10"/>
      <name val="Arial"/>
      <family val="0"/>
    </font>
    <font>
      <strike/>
      <sz val="10"/>
      <color indexed="10"/>
      <name val="Arial"/>
      <family val="0"/>
    </font>
    <font>
      <b/>
      <strike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69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14" fontId="5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right"/>
      <protection locked="0"/>
    </xf>
    <xf numFmtId="178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14" fontId="5" fillId="34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5" fillId="34" borderId="12" xfId="0" applyNumberFormat="1" applyFont="1" applyFill="1" applyBorder="1" applyAlignment="1" applyProtection="1">
      <alignment horizontal="center"/>
      <protection locked="0"/>
    </xf>
    <xf numFmtId="178" fontId="5" fillId="34" borderId="0" xfId="0" applyNumberFormat="1" applyFont="1" applyFill="1" applyAlignment="1" applyProtection="1">
      <alignment horizontal="center" vertical="center"/>
      <protection locked="0"/>
    </xf>
    <xf numFmtId="178" fontId="5" fillId="34" borderId="0" xfId="0" applyNumberFormat="1" applyFont="1" applyFill="1" applyAlignment="1" applyProtection="1">
      <alignment horizontal="center" vertical="center"/>
      <protection/>
    </xf>
    <xf numFmtId="184" fontId="5" fillId="34" borderId="0" xfId="0" applyNumberFormat="1" applyFont="1" applyFill="1" applyAlignment="1" applyProtection="1">
      <alignment horizontal="center"/>
      <protection locked="0"/>
    </xf>
    <xf numFmtId="184" fontId="5" fillId="34" borderId="0" xfId="0" applyNumberFormat="1" applyFont="1" applyFill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/>
      <protection locked="0"/>
    </xf>
    <xf numFmtId="2" fontId="5" fillId="33" borderId="15" xfId="0" applyNumberFormat="1" applyFont="1" applyFill="1" applyBorder="1" applyAlignment="1" applyProtection="1">
      <alignment/>
      <protection locked="0"/>
    </xf>
    <xf numFmtId="2" fontId="5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3" borderId="21" xfId="0" applyNumberFormat="1" applyFont="1" applyFill="1" applyBorder="1" applyAlignment="1" applyProtection="1">
      <alignment horizontal="center" vertical="center"/>
      <protection locked="0"/>
    </xf>
    <xf numFmtId="2" fontId="3" fillId="33" borderId="20" xfId="0" applyNumberFormat="1" applyFont="1" applyFill="1" applyBorder="1" applyAlignment="1" applyProtection="1">
      <alignment horizontal="center" vertical="center"/>
      <protection locked="0"/>
    </xf>
    <xf numFmtId="2" fontId="5" fillId="34" borderId="12" xfId="0" applyNumberFormat="1" applyFont="1" applyFill="1" applyBorder="1" applyAlignment="1" applyProtection="1">
      <alignment horizontal="center"/>
      <protection/>
    </xf>
    <xf numFmtId="2" fontId="5" fillId="34" borderId="20" xfId="0" applyNumberFormat="1" applyFont="1" applyFill="1" applyBorder="1" applyAlignment="1" applyProtection="1">
      <alignment horizontal="center"/>
      <protection/>
    </xf>
    <xf numFmtId="2" fontId="5" fillId="33" borderId="20" xfId="0" applyNumberFormat="1" applyFont="1" applyFill="1" applyBorder="1" applyAlignment="1" applyProtection="1">
      <alignment horizontal="center" vertical="center"/>
      <protection/>
    </xf>
    <xf numFmtId="2" fontId="5" fillId="33" borderId="21" xfId="0" applyNumberFormat="1" applyFont="1" applyFill="1" applyBorder="1" applyAlignment="1" applyProtection="1">
      <alignment horizontal="center" vertical="center"/>
      <protection/>
    </xf>
    <xf numFmtId="2" fontId="3" fillId="33" borderId="20" xfId="0" applyNumberFormat="1" applyFont="1" applyFill="1" applyBorder="1" applyAlignment="1" applyProtection="1">
      <alignment horizontal="center" vertical="center"/>
      <protection/>
    </xf>
    <xf numFmtId="2" fontId="5" fillId="33" borderId="0" xfId="0" applyNumberFormat="1" applyFont="1" applyFill="1" applyBorder="1" applyAlignment="1" applyProtection="1">
      <alignment/>
      <protection locked="0"/>
    </xf>
    <xf numFmtId="2" fontId="5" fillId="34" borderId="20" xfId="0" applyNumberFormat="1" applyFont="1" applyFill="1" applyBorder="1" applyAlignment="1" applyProtection="1">
      <alignment horizontal="center"/>
      <protection locked="0"/>
    </xf>
    <xf numFmtId="178" fontId="5" fillId="33" borderId="0" xfId="0" applyNumberFormat="1" applyFont="1" applyFill="1" applyAlignment="1" applyProtection="1">
      <alignment/>
      <protection locked="0"/>
    </xf>
    <xf numFmtId="178" fontId="14" fillId="35" borderId="0" xfId="0" applyNumberFormat="1" applyFont="1" applyFill="1" applyBorder="1" applyAlignment="1" applyProtection="1">
      <alignment/>
      <protection locked="0"/>
    </xf>
    <xf numFmtId="2" fontId="14" fillId="35" borderId="0" xfId="0" applyNumberFormat="1" applyFont="1" applyFill="1" applyBorder="1" applyAlignment="1" applyProtection="1">
      <alignment/>
      <protection locked="0"/>
    </xf>
    <xf numFmtId="2" fontId="3" fillId="33" borderId="16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/>
    </xf>
    <xf numFmtId="184" fontId="0" fillId="0" borderId="0" xfId="0" applyNumberFormat="1" applyAlignment="1" applyProtection="1">
      <alignment/>
      <protection locked="0"/>
    </xf>
    <xf numFmtId="2" fontId="5" fillId="33" borderId="15" xfId="0" applyNumberFormat="1" applyFont="1" applyFill="1" applyBorder="1" applyAlignment="1" applyProtection="1">
      <alignment/>
      <protection/>
    </xf>
    <xf numFmtId="2" fontId="5" fillId="33" borderId="17" xfId="0" applyNumberFormat="1" applyFont="1" applyFill="1" applyBorder="1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3" fillId="36" borderId="20" xfId="0" applyNumberFormat="1" applyFont="1" applyFill="1" applyBorder="1" applyAlignment="1" applyProtection="1">
      <alignment horizontal="center" vertical="center"/>
      <protection locked="0"/>
    </xf>
    <xf numFmtId="2" fontId="3" fillId="37" borderId="20" xfId="0" applyNumberFormat="1" applyFont="1" applyFill="1" applyBorder="1" applyAlignment="1" applyProtection="1">
      <alignment horizontal="center" vertical="center"/>
      <protection locked="0"/>
    </xf>
    <xf numFmtId="2" fontId="5" fillId="36" borderId="20" xfId="0" applyNumberFormat="1" applyFont="1" applyFill="1" applyBorder="1" applyAlignment="1" applyProtection="1">
      <alignment horizontal="center" vertical="center"/>
      <protection/>
    </xf>
    <xf numFmtId="2" fontId="5" fillId="36" borderId="20" xfId="0" applyNumberFormat="1" applyFont="1" applyFill="1" applyBorder="1" applyAlignment="1" applyProtection="1">
      <alignment horizontal="center" vertical="center"/>
      <protection locked="0"/>
    </xf>
    <xf numFmtId="2" fontId="3" fillId="37" borderId="20" xfId="0" applyNumberFormat="1" applyFont="1" applyFill="1" applyBorder="1" applyAlignment="1" applyProtection="1">
      <alignment horizontal="center" vertical="center"/>
      <protection/>
    </xf>
    <xf numFmtId="2" fontId="3" fillId="36" borderId="2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 locked="0"/>
    </xf>
    <xf numFmtId="0" fontId="15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right"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/>
    </xf>
    <xf numFmtId="0" fontId="19" fillId="0" borderId="0" xfId="0" applyFont="1" applyAlignment="1" applyProtection="1">
      <alignment horizontal="center"/>
      <protection locked="0"/>
    </xf>
    <xf numFmtId="184" fontId="19" fillId="0" borderId="0" xfId="0" applyNumberFormat="1" applyFont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right"/>
      <protection locked="0"/>
    </xf>
    <xf numFmtId="2" fontId="3" fillId="37" borderId="0" xfId="0" applyNumberFormat="1" applyFont="1" applyFill="1" applyBorder="1" applyAlignment="1" applyProtection="1">
      <alignment horizontal="center" vertical="center"/>
      <protection locked="0"/>
    </xf>
    <xf numFmtId="2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left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8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3" fillId="38" borderId="0" xfId="0" applyFont="1" applyFill="1" applyAlignment="1" applyProtection="1">
      <alignment horizontal="center" wrapText="1"/>
      <protection locked="0"/>
    </xf>
    <xf numFmtId="0" fontId="0" fillId="38" borderId="0" xfId="0" applyFill="1" applyAlignment="1">
      <alignment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5" fillId="33" borderId="13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 vertical="center" wrapText="1"/>
      <protection locked="0"/>
    </xf>
    <xf numFmtId="2" fontId="5" fillId="33" borderId="0" xfId="0" applyNumberFormat="1" applyFont="1" applyFill="1" applyBorder="1" applyAlignment="1" applyProtection="1">
      <alignment horizontal="right"/>
      <protection locked="0"/>
    </xf>
    <xf numFmtId="2" fontId="5" fillId="33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0"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  <dxf>
      <fill>
        <patternFill>
          <bgColor indexed="29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70" zoomScaleNormal="70" zoomScalePageLayoutView="0" workbookViewId="0" topLeftCell="A1">
      <selection activeCell="A29" sqref="A29"/>
    </sheetView>
  </sheetViews>
  <sheetFormatPr defaultColWidth="11.421875" defaultRowHeight="12.75"/>
  <cols>
    <col min="1" max="1" width="36.7109375" style="5" customWidth="1"/>
    <col min="2" max="2" width="16.28125" style="33" customWidth="1"/>
    <col min="3" max="4" width="17.7109375" style="5" customWidth="1"/>
    <col min="5" max="5" width="11.8515625" style="5" customWidth="1"/>
    <col min="6" max="6" width="12.421875" style="5" customWidth="1"/>
    <col min="7" max="7" width="5.00390625" style="5" customWidth="1"/>
    <col min="8" max="8" width="10.57421875" style="5" customWidth="1"/>
    <col min="9" max="9" width="14.57421875" style="5" customWidth="1"/>
    <col min="10" max="10" width="13.00390625" style="5" customWidth="1"/>
    <col min="11" max="11" width="11.421875" style="5" customWidth="1"/>
    <col min="12" max="12" width="38.57421875" style="5" customWidth="1"/>
    <col min="13" max="13" width="16.8515625" style="33" customWidth="1"/>
    <col min="14" max="14" width="11.8515625" style="5" customWidth="1"/>
    <col min="15" max="15" width="17.7109375" style="5" customWidth="1"/>
    <col min="16" max="16" width="11.8515625" style="5" customWidth="1"/>
    <col min="17" max="17" width="12.421875" style="5" customWidth="1"/>
    <col min="18" max="18" width="8.28125" style="5" customWidth="1"/>
    <col min="19" max="19" width="13.7109375" style="5" customWidth="1"/>
    <col min="20" max="20" width="19.28125" style="5" customWidth="1"/>
    <col min="21" max="21" width="9.57421875" style="79" customWidth="1"/>
    <col min="22" max="22" width="10.140625" style="5" hidden="1" customWidth="1"/>
    <col min="23" max="16384" width="11.421875" style="5" customWidth="1"/>
  </cols>
  <sheetData>
    <row r="1" spans="1:21" ht="19.5">
      <c r="A1" s="1" t="s">
        <v>58</v>
      </c>
      <c r="B1" s="57" t="s">
        <v>40</v>
      </c>
      <c r="D1" s="117" t="s">
        <v>64</v>
      </c>
      <c r="E1" s="1"/>
      <c r="F1" s="1"/>
      <c r="G1" s="116"/>
      <c r="H1" s="116"/>
      <c r="I1" s="116"/>
      <c r="J1" s="3"/>
      <c r="K1" s="4"/>
      <c r="L1" s="1" t="s">
        <v>58</v>
      </c>
      <c r="M1" s="57" t="s">
        <v>40</v>
      </c>
      <c r="O1" s="117" t="s">
        <v>64</v>
      </c>
      <c r="P1" s="58"/>
      <c r="Q1" s="58"/>
      <c r="R1" s="3"/>
      <c r="S1" s="3"/>
      <c r="T1" s="3"/>
      <c r="U1" s="4"/>
    </row>
    <row r="2" spans="1:22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"/>
      <c r="H2" s="3"/>
      <c r="I2" s="3"/>
      <c r="J2" s="3"/>
      <c r="K2" s="7"/>
      <c r="L2" s="114" t="s">
        <v>59</v>
      </c>
      <c r="M2" s="115" t="s">
        <v>60</v>
      </c>
      <c r="N2" s="3"/>
      <c r="O2" s="3"/>
      <c r="P2" s="116" t="s">
        <v>61</v>
      </c>
      <c r="Q2" s="3"/>
      <c r="R2" s="3"/>
      <c r="S2" s="3"/>
      <c r="T2" s="3"/>
      <c r="U2" s="3"/>
      <c r="V2" s="7"/>
    </row>
    <row r="3" spans="1:22" ht="22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3"/>
      <c r="K3" s="7"/>
      <c r="L3" s="117" t="s">
        <v>62</v>
      </c>
      <c r="M3" s="8"/>
      <c r="N3" s="3"/>
      <c r="O3" s="59"/>
      <c r="P3" s="116" t="s">
        <v>63</v>
      </c>
      <c r="Q3" s="3"/>
      <c r="R3" s="3"/>
      <c r="S3" s="3"/>
      <c r="T3" s="3"/>
      <c r="U3" s="3"/>
      <c r="V3" s="7"/>
    </row>
    <row r="4" spans="1:22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11"/>
      <c r="K4" s="7"/>
      <c r="L4" s="28" t="s">
        <v>9</v>
      </c>
      <c r="M4" s="9"/>
      <c r="N4" s="71"/>
      <c r="O4" s="3"/>
      <c r="P4" s="28" t="s">
        <v>71</v>
      </c>
      <c r="Q4" s="85"/>
      <c r="R4" s="11"/>
      <c r="S4" s="11"/>
      <c r="T4" s="11"/>
      <c r="U4" s="78"/>
      <c r="V4" s="7"/>
    </row>
    <row r="5" spans="1:22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11"/>
      <c r="J5" s="11"/>
      <c r="K5" s="7"/>
      <c r="L5" s="28" t="s">
        <v>10</v>
      </c>
      <c r="M5" s="12"/>
      <c r="N5" s="71"/>
      <c r="O5" s="127"/>
      <c r="P5" s="126"/>
      <c r="Q5" s="85"/>
      <c r="R5" s="11"/>
      <c r="S5" s="11"/>
      <c r="T5" s="11"/>
      <c r="U5" s="78"/>
      <c r="V5" s="7"/>
    </row>
    <row r="6" spans="1:22" ht="17.25" customHeight="1">
      <c r="A6" s="28" t="s">
        <v>11</v>
      </c>
      <c r="B6" s="10"/>
      <c r="C6" s="71"/>
      <c r="D6" s="147" t="s">
        <v>26</v>
      </c>
      <c r="E6" s="147"/>
      <c r="F6" s="85"/>
      <c r="G6" s="113" t="s">
        <v>57</v>
      </c>
      <c r="H6" s="113"/>
      <c r="I6" s="11"/>
      <c r="J6" s="11"/>
      <c r="K6" s="7"/>
      <c r="L6" s="28" t="s">
        <v>11</v>
      </c>
      <c r="M6" s="10"/>
      <c r="N6" s="71"/>
      <c r="O6" s="147" t="s">
        <v>26</v>
      </c>
      <c r="P6" s="147"/>
      <c r="Q6" s="85"/>
      <c r="R6" s="113" t="s">
        <v>57</v>
      </c>
      <c r="S6" s="113"/>
      <c r="T6" s="11"/>
      <c r="U6" s="78"/>
      <c r="V6" s="7"/>
    </row>
    <row r="7" spans="1:22" ht="29.25" customHeight="1">
      <c r="A7" s="13" t="s">
        <v>17</v>
      </c>
      <c r="B7" s="141" t="s">
        <v>31</v>
      </c>
      <c r="C7" s="142"/>
      <c r="D7" s="14"/>
      <c r="E7" s="14" t="s">
        <v>25</v>
      </c>
      <c r="F7" s="83"/>
      <c r="G7" s="11"/>
      <c r="H7" s="11"/>
      <c r="I7" s="11"/>
      <c r="J7" s="11"/>
      <c r="K7" s="7"/>
      <c r="L7" s="13" t="s">
        <v>17</v>
      </c>
      <c r="M7" s="141" t="s">
        <v>30</v>
      </c>
      <c r="N7" s="142"/>
      <c r="O7" s="14"/>
      <c r="P7" s="14" t="s">
        <v>25</v>
      </c>
      <c r="Q7" s="83"/>
      <c r="R7" s="11"/>
      <c r="S7" s="11"/>
      <c r="T7" s="11"/>
      <c r="U7" s="78"/>
      <c r="V7" s="7"/>
    </row>
    <row r="8" spans="1:22" ht="14.25">
      <c r="A8" s="15"/>
      <c r="B8" s="16"/>
      <c r="C8" s="11"/>
      <c r="D8" s="15"/>
      <c r="E8" s="15"/>
      <c r="F8" s="15"/>
      <c r="G8" s="15"/>
      <c r="H8" s="15"/>
      <c r="I8" s="15"/>
      <c r="J8" s="15"/>
      <c r="K8" s="7"/>
      <c r="L8" s="15"/>
      <c r="M8" s="16"/>
      <c r="N8" s="11"/>
      <c r="O8" s="15"/>
      <c r="P8" s="15"/>
      <c r="Q8" s="15"/>
      <c r="R8" s="15"/>
      <c r="S8" s="15"/>
      <c r="T8" s="15"/>
      <c r="U8" s="78"/>
      <c r="V8" s="7"/>
    </row>
    <row r="9" spans="1:22" ht="15.75">
      <c r="A9" s="87" t="s">
        <v>69</v>
      </c>
      <c r="B9" s="17">
        <v>10</v>
      </c>
      <c r="C9" s="18" t="s">
        <v>68</v>
      </c>
      <c r="D9" s="15"/>
      <c r="E9" s="17">
        <v>20</v>
      </c>
      <c r="F9" s="18" t="s">
        <v>19</v>
      </c>
      <c r="G9" s="11"/>
      <c r="H9" s="15"/>
      <c r="I9" s="17">
        <v>40</v>
      </c>
      <c r="J9" s="18" t="s">
        <v>41</v>
      </c>
      <c r="K9" s="7"/>
      <c r="L9" s="87" t="s">
        <v>69</v>
      </c>
      <c r="M9" s="17">
        <v>10</v>
      </c>
      <c r="N9" s="18" t="s">
        <v>68</v>
      </c>
      <c r="O9" s="15"/>
      <c r="P9" s="17">
        <v>20</v>
      </c>
      <c r="Q9" s="18" t="s">
        <v>19</v>
      </c>
      <c r="R9" s="15"/>
      <c r="S9" s="17">
        <v>40</v>
      </c>
      <c r="T9" s="18" t="s">
        <v>41</v>
      </c>
      <c r="U9" s="78"/>
      <c r="V9" s="7"/>
    </row>
    <row r="10" spans="1:22" ht="15">
      <c r="A10" s="29" t="s">
        <v>5</v>
      </c>
      <c r="B10" s="80">
        <f>B9-((B9*B11)/100)</f>
        <v>9.5</v>
      </c>
      <c r="C10" s="81">
        <f>B9+(B9*B11)/100</f>
        <v>10.5</v>
      </c>
      <c r="D10" s="97"/>
      <c r="E10" s="80">
        <f>E9-((E9*E11)/100)</f>
        <v>19.5</v>
      </c>
      <c r="F10" s="81">
        <f>E9+((E9*E11)/100)</f>
        <v>20.5</v>
      </c>
      <c r="G10" s="104"/>
      <c r="H10" s="97"/>
      <c r="I10" s="80">
        <f>I9-((I9*I11)/100)</f>
        <v>39.5</v>
      </c>
      <c r="J10" s="81">
        <f>I9+((I9*I11)/100)</f>
        <v>40.5</v>
      </c>
      <c r="K10" s="7"/>
      <c r="L10" s="29" t="s">
        <v>5</v>
      </c>
      <c r="M10" s="80">
        <f>M9-((M9*M11)/100)</f>
        <v>9.5</v>
      </c>
      <c r="N10" s="81">
        <f>M9+((M9*M11)/100)</f>
        <v>10.5</v>
      </c>
      <c r="O10" s="97"/>
      <c r="P10" s="80">
        <f>P9-((P9*P11)/100)</f>
        <v>19.5</v>
      </c>
      <c r="Q10" s="81">
        <f>P9+((P9*P11)/100)</f>
        <v>20.5</v>
      </c>
      <c r="R10" s="97"/>
      <c r="S10" s="80">
        <f>S9-((S9*S11)/100)</f>
        <v>39.5</v>
      </c>
      <c r="T10" s="81">
        <f>S9+((S9*S11)/100)</f>
        <v>40.5</v>
      </c>
      <c r="U10" s="78"/>
      <c r="V10" s="7"/>
    </row>
    <row r="11" spans="1:22" ht="15">
      <c r="A11" s="29" t="s">
        <v>6</v>
      </c>
      <c r="B11" s="19">
        <v>5</v>
      </c>
      <c r="C11" s="20"/>
      <c r="D11" s="15"/>
      <c r="E11" s="19">
        <v>2.5</v>
      </c>
      <c r="F11" s="20"/>
      <c r="G11" s="11"/>
      <c r="H11" s="15"/>
      <c r="I11" s="19">
        <v>1.25</v>
      </c>
      <c r="J11" s="20"/>
      <c r="K11" s="7"/>
      <c r="L11" s="29" t="s">
        <v>6</v>
      </c>
      <c r="M11" s="19">
        <v>5</v>
      </c>
      <c r="N11" s="20"/>
      <c r="O11" s="15"/>
      <c r="P11" s="19">
        <v>2.5</v>
      </c>
      <c r="Q11" s="20"/>
      <c r="R11" s="11"/>
      <c r="S11" s="19">
        <v>1.25</v>
      </c>
      <c r="T11" s="20"/>
      <c r="U11" s="78"/>
      <c r="V11" s="7"/>
    </row>
    <row r="12" spans="1:22" ht="15">
      <c r="A12" s="29" t="s">
        <v>7</v>
      </c>
      <c r="B12" s="21">
        <v>2</v>
      </c>
      <c r="C12" s="22"/>
      <c r="D12" s="15"/>
      <c r="E12" s="21">
        <v>1</v>
      </c>
      <c r="F12" s="22"/>
      <c r="G12" s="11"/>
      <c r="H12" s="15"/>
      <c r="I12" s="21">
        <v>0.5</v>
      </c>
      <c r="J12" s="22"/>
      <c r="K12" s="7"/>
      <c r="L12" s="29" t="s">
        <v>7</v>
      </c>
      <c r="M12" s="21">
        <v>2</v>
      </c>
      <c r="N12" s="22"/>
      <c r="O12" s="15"/>
      <c r="P12" s="21">
        <v>1</v>
      </c>
      <c r="Q12" s="22"/>
      <c r="R12" s="11"/>
      <c r="S12" s="21">
        <v>0.5</v>
      </c>
      <c r="T12" s="22"/>
      <c r="U12" s="78"/>
      <c r="V12" s="7"/>
    </row>
    <row r="13" spans="1:22" ht="15.75">
      <c r="A13" s="87" t="s">
        <v>43</v>
      </c>
      <c r="B13" s="23"/>
      <c r="C13" s="24"/>
      <c r="D13" s="15"/>
      <c r="E13" s="60"/>
      <c r="F13" s="24"/>
      <c r="G13" s="11"/>
      <c r="H13" s="15"/>
      <c r="I13" s="60"/>
      <c r="J13" s="24"/>
      <c r="K13" s="7"/>
      <c r="L13" s="87" t="s">
        <v>43</v>
      </c>
      <c r="M13" s="23"/>
      <c r="N13" s="24"/>
      <c r="O13" s="15"/>
      <c r="P13" s="60"/>
      <c r="Q13" s="24"/>
      <c r="R13" s="15"/>
      <c r="S13" s="60"/>
      <c r="T13" s="24"/>
      <c r="U13" s="78"/>
      <c r="V13" s="7"/>
    </row>
    <row r="14" spans="1:22" ht="14.25">
      <c r="A14" s="11"/>
      <c r="B14" s="25" t="s">
        <v>12</v>
      </c>
      <c r="C14" s="82"/>
      <c r="D14" s="15"/>
      <c r="E14" s="19" t="s">
        <v>12</v>
      </c>
      <c r="F14" s="82"/>
      <c r="G14" s="11"/>
      <c r="H14" s="15"/>
      <c r="I14" s="19" t="s">
        <v>12</v>
      </c>
      <c r="J14" s="82"/>
      <c r="K14" s="7"/>
      <c r="L14" s="11"/>
      <c r="M14" s="25" t="s">
        <v>12</v>
      </c>
      <c r="N14" s="82"/>
      <c r="O14" s="15"/>
      <c r="P14" s="19" t="s">
        <v>12</v>
      </c>
      <c r="Q14" s="82"/>
      <c r="R14" s="15"/>
      <c r="S14" s="19" t="s">
        <v>12</v>
      </c>
      <c r="T14" s="82"/>
      <c r="U14" s="78"/>
      <c r="V14" s="7"/>
    </row>
    <row r="15" spans="1:22" ht="14.25">
      <c r="A15" s="11"/>
      <c r="B15" s="25" t="s">
        <v>13</v>
      </c>
      <c r="C15" s="82"/>
      <c r="D15" s="15"/>
      <c r="E15" s="19" t="s">
        <v>13</v>
      </c>
      <c r="F15" s="82"/>
      <c r="G15" s="11"/>
      <c r="H15" s="15"/>
      <c r="I15" s="19" t="s">
        <v>13</v>
      </c>
      <c r="J15" s="82"/>
      <c r="K15" s="7"/>
      <c r="L15" s="11"/>
      <c r="M15" s="25" t="s">
        <v>13</v>
      </c>
      <c r="N15" s="82"/>
      <c r="O15" s="15"/>
      <c r="P15" s="19" t="s">
        <v>13</v>
      </c>
      <c r="Q15" s="82"/>
      <c r="R15" s="15"/>
      <c r="S15" s="19" t="s">
        <v>13</v>
      </c>
      <c r="T15" s="82"/>
      <c r="U15" s="78"/>
      <c r="V15" s="7"/>
    </row>
    <row r="16" spans="1:22" ht="14.25">
      <c r="A16" s="11"/>
      <c r="B16" s="25" t="s">
        <v>14</v>
      </c>
      <c r="C16" s="82"/>
      <c r="D16" s="15"/>
      <c r="E16" s="19" t="s">
        <v>14</v>
      </c>
      <c r="F16" s="82"/>
      <c r="G16" s="11"/>
      <c r="H16" s="15"/>
      <c r="I16" s="19" t="s">
        <v>14</v>
      </c>
      <c r="J16" s="82"/>
      <c r="K16" s="7"/>
      <c r="L16" s="11"/>
      <c r="M16" s="25" t="s">
        <v>14</v>
      </c>
      <c r="N16" s="82"/>
      <c r="O16" s="15"/>
      <c r="P16" s="19" t="s">
        <v>14</v>
      </c>
      <c r="Q16" s="82"/>
      <c r="R16" s="15"/>
      <c r="S16" s="19" t="s">
        <v>14</v>
      </c>
      <c r="T16" s="82"/>
      <c r="U16" s="78"/>
      <c r="V16" s="7"/>
    </row>
    <row r="17" spans="1:22" ht="14.25">
      <c r="A17" s="11"/>
      <c r="B17" s="25" t="s">
        <v>15</v>
      </c>
      <c r="C17" s="82"/>
      <c r="D17" s="15"/>
      <c r="E17" s="19" t="s">
        <v>15</v>
      </c>
      <c r="F17" s="82"/>
      <c r="G17" s="11"/>
      <c r="H17" s="15"/>
      <c r="I17" s="19" t="s">
        <v>15</v>
      </c>
      <c r="J17" s="82"/>
      <c r="K17" s="7"/>
      <c r="L17" s="11"/>
      <c r="M17" s="25" t="s">
        <v>15</v>
      </c>
      <c r="N17" s="82"/>
      <c r="O17" s="15"/>
      <c r="P17" s="19" t="s">
        <v>15</v>
      </c>
      <c r="Q17" s="82"/>
      <c r="R17" s="15"/>
      <c r="S17" s="19" t="s">
        <v>15</v>
      </c>
      <c r="T17" s="82"/>
      <c r="U17" s="78"/>
      <c r="V17" s="7"/>
    </row>
    <row r="18" spans="1:22" ht="14.25">
      <c r="A18" s="11"/>
      <c r="B18" s="21"/>
      <c r="C18" s="26"/>
      <c r="D18" s="15"/>
      <c r="E18" s="61"/>
      <c r="F18" s="88"/>
      <c r="G18" s="11"/>
      <c r="H18" s="15"/>
      <c r="I18" s="61"/>
      <c r="J18" s="88"/>
      <c r="K18" s="7"/>
      <c r="L18" s="11"/>
      <c r="M18" s="21"/>
      <c r="N18" s="26"/>
      <c r="O18" s="15"/>
      <c r="P18" s="61"/>
      <c r="Q18" s="88"/>
      <c r="R18" s="15"/>
      <c r="S18" s="61"/>
      <c r="T18" s="26"/>
      <c r="U18" s="78"/>
      <c r="V18" s="7"/>
    </row>
    <row r="19" spans="1:22" ht="14.25">
      <c r="A19" s="11"/>
      <c r="B19" s="27"/>
      <c r="C19" s="15"/>
      <c r="D19" s="15"/>
      <c r="E19" s="15"/>
      <c r="F19" s="15"/>
      <c r="G19" s="15"/>
      <c r="H19" s="15"/>
      <c r="I19" s="15"/>
      <c r="J19" s="15"/>
      <c r="K19" s="7"/>
      <c r="L19" s="11"/>
      <c r="M19" s="27"/>
      <c r="N19" s="15"/>
      <c r="O19" s="15"/>
      <c r="P19" s="15"/>
      <c r="Q19" s="15"/>
      <c r="R19" s="15"/>
      <c r="S19" s="15"/>
      <c r="T19" s="15"/>
      <c r="U19" s="78"/>
      <c r="V19" s="7"/>
    </row>
    <row r="20" spans="1:22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1"/>
      <c r="H20" s="143" t="s">
        <v>75</v>
      </c>
      <c r="I20" s="144"/>
      <c r="J20" s="89" t="e">
        <f>AVERAGE(J14:J17)</f>
        <v>#DIV/0!</v>
      </c>
      <c r="K20" s="7"/>
      <c r="L20" s="145" t="s">
        <v>75</v>
      </c>
      <c r="M20" s="146"/>
      <c r="N20" s="89" t="e">
        <f>(AVERAGE(N14:N17))</f>
        <v>#DIV/0!</v>
      </c>
      <c r="O20" s="148" t="s">
        <v>75</v>
      </c>
      <c r="P20" s="144"/>
      <c r="Q20" s="89" t="e">
        <f>AVERAGE(Q14:Q17)</f>
        <v>#DIV/0!</v>
      </c>
      <c r="R20" s="143" t="s">
        <v>75</v>
      </c>
      <c r="S20" s="144"/>
      <c r="T20" s="89" t="e">
        <f>AVERAGE(T14:T17)</f>
        <v>#DIV/0!</v>
      </c>
      <c r="U20" s="78"/>
      <c r="V20" s="7"/>
    </row>
    <row r="21" spans="1:22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1"/>
      <c r="H21" s="151" t="s">
        <v>27</v>
      </c>
      <c r="I21" s="150"/>
      <c r="J21" s="90" t="e">
        <f>J20*F7</f>
        <v>#DIV/0!</v>
      </c>
      <c r="K21" s="7"/>
      <c r="L21" s="149" t="s">
        <v>27</v>
      </c>
      <c r="M21" s="150"/>
      <c r="N21" s="90" t="e">
        <f>N20*Q7</f>
        <v>#DIV/0!</v>
      </c>
      <c r="O21" s="149" t="s">
        <v>27</v>
      </c>
      <c r="P21" s="150"/>
      <c r="Q21" s="90" t="e">
        <f>Q20*Q7</f>
        <v>#DIV/0!</v>
      </c>
      <c r="R21" s="151" t="s">
        <v>27</v>
      </c>
      <c r="S21" s="150"/>
      <c r="T21" s="90" t="e">
        <f>T20*Q7</f>
        <v>#DIV/0!</v>
      </c>
      <c r="U21" s="78"/>
      <c r="V21" s="7"/>
    </row>
    <row r="22" spans="1:22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1"/>
      <c r="H22" s="143" t="s">
        <v>2</v>
      </c>
      <c r="I22" s="144"/>
      <c r="J22" s="89" t="e">
        <f>(J21-I9)</f>
        <v>#DIV/0!</v>
      </c>
      <c r="K22" s="7"/>
      <c r="L22" s="145" t="s">
        <v>2</v>
      </c>
      <c r="M22" s="146"/>
      <c r="N22" s="89" t="e">
        <f>(N21-M9)</f>
        <v>#DIV/0!</v>
      </c>
      <c r="O22" s="148" t="s">
        <v>2</v>
      </c>
      <c r="P22" s="144"/>
      <c r="Q22" s="89" t="e">
        <f>(Q21-P9)</f>
        <v>#DIV/0!</v>
      </c>
      <c r="R22" s="143" t="s">
        <v>2</v>
      </c>
      <c r="S22" s="144"/>
      <c r="T22" s="89" t="e">
        <f>(T21-S9)</f>
        <v>#DIV/0!</v>
      </c>
      <c r="U22" s="78"/>
      <c r="V22" s="7"/>
    </row>
    <row r="23" spans="1:22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1"/>
      <c r="H23" s="143" t="s">
        <v>3</v>
      </c>
      <c r="I23" s="144"/>
      <c r="J23" s="118" t="e">
        <f>((J21-I9)/I9)*100</f>
        <v>#DIV/0!</v>
      </c>
      <c r="K23" s="7"/>
      <c r="L23" s="147" t="s">
        <v>3</v>
      </c>
      <c r="M23" s="152"/>
      <c r="N23" s="118" t="e">
        <f>((N21-M9)/M9)*100</f>
        <v>#DIV/0!</v>
      </c>
      <c r="O23" s="148" t="s">
        <v>3</v>
      </c>
      <c r="P23" s="144"/>
      <c r="Q23" s="118" t="e">
        <f>((Q21-P9)/P9)*100</f>
        <v>#DIV/0!</v>
      </c>
      <c r="R23" s="143" t="s">
        <v>3</v>
      </c>
      <c r="S23" s="144"/>
      <c r="T23" s="118" t="e">
        <f>((T21-S9)/S9)*100</f>
        <v>#DIV/0!</v>
      </c>
      <c r="U23" s="78"/>
      <c r="V23" s="7"/>
    </row>
    <row r="24" spans="1:22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1"/>
      <c r="H24" s="143" t="s">
        <v>4</v>
      </c>
      <c r="I24" s="144"/>
      <c r="J24" s="89" t="e">
        <f>STDEV(J14:J17)</f>
        <v>#DIV/0!</v>
      </c>
      <c r="K24" s="7"/>
      <c r="L24" s="145" t="s">
        <v>4</v>
      </c>
      <c r="M24" s="146"/>
      <c r="N24" s="89" t="e">
        <f>STDEV(N14:N17)</f>
        <v>#DIV/0!</v>
      </c>
      <c r="O24" s="148" t="s">
        <v>4</v>
      </c>
      <c r="P24" s="144"/>
      <c r="Q24" s="89" t="e">
        <f>STDEV(Q14:Q17)</f>
        <v>#DIV/0!</v>
      </c>
      <c r="R24" s="143" t="s">
        <v>4</v>
      </c>
      <c r="S24" s="144"/>
      <c r="T24" s="89" t="e">
        <f>STDEV(T14:T17)</f>
        <v>#DIV/0!</v>
      </c>
      <c r="U24" s="78"/>
      <c r="V24" s="7"/>
    </row>
    <row r="25" spans="1:22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1"/>
      <c r="H25" s="143" t="s">
        <v>0</v>
      </c>
      <c r="I25" s="144"/>
      <c r="J25" s="89" t="e">
        <f>J24/J20</f>
        <v>#DIV/0!</v>
      </c>
      <c r="K25" s="7"/>
      <c r="L25" s="145" t="s">
        <v>0</v>
      </c>
      <c r="M25" s="146"/>
      <c r="N25" s="89" t="e">
        <f>N24/N21</f>
        <v>#DIV/0!</v>
      </c>
      <c r="O25" s="148" t="s">
        <v>0</v>
      </c>
      <c r="P25" s="144"/>
      <c r="Q25" s="89" t="e">
        <f>Q24/Q20</f>
        <v>#DIV/0!</v>
      </c>
      <c r="R25" s="143" t="s">
        <v>0</v>
      </c>
      <c r="S25" s="144"/>
      <c r="T25" s="89" t="e">
        <f>T24/T20</f>
        <v>#DIV/0!</v>
      </c>
      <c r="U25" s="78"/>
      <c r="V25" s="7"/>
    </row>
    <row r="26" spans="1:22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1"/>
      <c r="H26" s="155" t="s">
        <v>1</v>
      </c>
      <c r="I26" s="154"/>
      <c r="J26" s="119" t="e">
        <f>J25*100</f>
        <v>#DIV/0!</v>
      </c>
      <c r="K26" s="7"/>
      <c r="L26" s="30"/>
      <c r="M26" s="29" t="s">
        <v>1</v>
      </c>
      <c r="N26" s="119" t="e">
        <f>N25*100</f>
        <v>#DIV/0!</v>
      </c>
      <c r="O26" s="153" t="s">
        <v>1</v>
      </c>
      <c r="P26" s="154"/>
      <c r="Q26" s="119" t="e">
        <f>Q25*100</f>
        <v>#DIV/0!</v>
      </c>
      <c r="R26" s="155" t="s">
        <v>1</v>
      </c>
      <c r="S26" s="154"/>
      <c r="T26" s="119" t="e">
        <f>T25*100</f>
        <v>#DIV/0!</v>
      </c>
      <c r="U26" s="78"/>
      <c r="V26" s="7"/>
    </row>
    <row r="27" spans="1:22" ht="15.75" customHeight="1">
      <c r="A27" s="135" t="s">
        <v>65</v>
      </c>
      <c r="B27" s="124" t="s">
        <v>48</v>
      </c>
      <c r="C27" s="133">
        <v>5</v>
      </c>
      <c r="D27" s="14"/>
      <c r="E27" s="124" t="s">
        <v>48</v>
      </c>
      <c r="F27" s="133">
        <v>2.5</v>
      </c>
      <c r="G27" s="11"/>
      <c r="H27" s="14"/>
      <c r="I27" s="124" t="s">
        <v>48</v>
      </c>
      <c r="J27" s="133">
        <v>1.25</v>
      </c>
      <c r="K27" s="7"/>
      <c r="L27" s="135" t="s">
        <v>65</v>
      </c>
      <c r="M27" s="124" t="s">
        <v>48</v>
      </c>
      <c r="N27" s="133">
        <v>5</v>
      </c>
      <c r="O27" s="14"/>
      <c r="P27" s="124" t="s">
        <v>48</v>
      </c>
      <c r="Q27" s="133">
        <v>2.5</v>
      </c>
      <c r="R27" s="14"/>
      <c r="S27" s="124" t="s">
        <v>48</v>
      </c>
      <c r="T27" s="133">
        <v>1.25</v>
      </c>
      <c r="U27" s="78"/>
      <c r="V27" s="7"/>
    </row>
    <row r="28" spans="1:22" ht="15.75" customHeight="1">
      <c r="A28" s="30"/>
      <c r="B28" s="124" t="s">
        <v>1</v>
      </c>
      <c r="C28" s="133">
        <v>2</v>
      </c>
      <c r="D28" s="14"/>
      <c r="E28" s="124" t="s">
        <v>1</v>
      </c>
      <c r="F28" s="133">
        <v>1</v>
      </c>
      <c r="G28" s="11"/>
      <c r="H28" s="14"/>
      <c r="I28" s="124" t="s">
        <v>1</v>
      </c>
      <c r="J28" s="133">
        <v>0.5</v>
      </c>
      <c r="K28" s="7"/>
      <c r="L28" s="30"/>
      <c r="M28" s="124" t="s">
        <v>1</v>
      </c>
      <c r="N28" s="133">
        <v>2</v>
      </c>
      <c r="O28" s="14"/>
      <c r="P28" s="124" t="s">
        <v>1</v>
      </c>
      <c r="Q28" s="133">
        <v>1</v>
      </c>
      <c r="R28" s="14"/>
      <c r="S28" s="124" t="s">
        <v>1</v>
      </c>
      <c r="T28" s="133">
        <v>0.5</v>
      </c>
      <c r="U28" s="78"/>
      <c r="V28" s="7"/>
    </row>
    <row r="29" spans="1:22" ht="15.75" customHeight="1">
      <c r="A29" s="77"/>
      <c r="B29" s="28"/>
      <c r="C29" s="31"/>
      <c r="D29" s="14"/>
      <c r="E29" s="14"/>
      <c r="F29" s="31"/>
      <c r="G29" s="11"/>
      <c r="H29" s="11"/>
      <c r="I29" s="11"/>
      <c r="J29" s="11"/>
      <c r="K29" s="7"/>
      <c r="L29" s="77"/>
      <c r="M29" s="28"/>
      <c r="N29" s="31"/>
      <c r="O29" s="14"/>
      <c r="P29" s="14"/>
      <c r="Q29" s="31"/>
      <c r="R29" s="11"/>
      <c r="S29" s="11"/>
      <c r="T29" s="11"/>
      <c r="U29" s="78"/>
      <c r="V29" s="7"/>
    </row>
    <row r="30" spans="1:22" ht="15.75" customHeight="1">
      <c r="A30" s="138" t="s">
        <v>74</v>
      </c>
      <c r="B30" s="28" t="s">
        <v>72</v>
      </c>
      <c r="C30" s="31" t="e">
        <f>IF(ABS(C23)&gt;C27,"NON CONFORME","CONFORME")</f>
        <v>#DIV/0!</v>
      </c>
      <c r="D30" s="14"/>
      <c r="E30" s="14"/>
      <c r="F30" s="31" t="e">
        <f>IF(ABS(F23)&gt;F27,"NON CONFORME","CONFORME")</f>
        <v>#DIV/0!</v>
      </c>
      <c r="G30" s="11"/>
      <c r="H30" s="11"/>
      <c r="I30" s="11"/>
      <c r="J30" s="139" t="e">
        <f>IF(ABS(J23)&gt;J27,"NON CONFORME","CONFORME")</f>
        <v>#DIV/0!</v>
      </c>
      <c r="K30" s="7"/>
      <c r="L30" s="138" t="s">
        <v>74</v>
      </c>
      <c r="M30" s="28" t="s">
        <v>72</v>
      </c>
      <c r="N30" s="31" t="e">
        <f>IF(ABS(N23)&gt;N27,"NON CONFORME","CONFORME")</f>
        <v>#DIV/0!</v>
      </c>
      <c r="O30" s="14"/>
      <c r="P30" s="14"/>
      <c r="Q30" s="31" t="e">
        <f>IF(ABS(Q23)&gt;Q27,"NON CONFORME","CONFORME")</f>
        <v>#DIV/0!</v>
      </c>
      <c r="R30" s="11"/>
      <c r="S30" s="11"/>
      <c r="T30" s="139" t="e">
        <f>IF(ABS(T23)&gt;T27,"NON CONFORME","CONFORME")</f>
        <v>#DIV/0!</v>
      </c>
      <c r="U30" s="78"/>
      <c r="V30" s="7"/>
    </row>
    <row r="31" spans="1:22" ht="15.75" customHeight="1">
      <c r="A31" s="77"/>
      <c r="B31" s="28" t="s">
        <v>73</v>
      </c>
      <c r="C31" s="31" t="e">
        <f>IF(ABS(C26)&gt;C28,"NON CONFORME","CONFORME")</f>
        <v>#DIV/0!</v>
      </c>
      <c r="D31" s="14"/>
      <c r="E31" s="14"/>
      <c r="F31" s="31" t="e">
        <f>IF(ABS(F26)&gt;F28,"NON CONFORME","CONFORME")</f>
        <v>#DIV/0!</v>
      </c>
      <c r="G31" s="11"/>
      <c r="H31" s="11"/>
      <c r="I31" s="11"/>
      <c r="J31" s="139" t="e">
        <f>IF(ABS(J26)&gt;J28,"NON CONFORME","CONFORME")</f>
        <v>#DIV/0!</v>
      </c>
      <c r="K31" s="7"/>
      <c r="L31" s="77"/>
      <c r="M31" s="28" t="s">
        <v>73</v>
      </c>
      <c r="N31" s="31" t="e">
        <f>IF(ABS(N26)&gt;N28,"NON CONFORME","CONFORME")</f>
        <v>#DIV/0!</v>
      </c>
      <c r="O31" s="14"/>
      <c r="P31" s="14"/>
      <c r="Q31" s="31" t="e">
        <f>IF(ABS(Q26)&gt;Q28,"NON CONFORME","CONFORME")</f>
        <v>#DIV/0!</v>
      </c>
      <c r="R31" s="11"/>
      <c r="S31" s="11"/>
      <c r="T31" s="139" t="e">
        <f>IF(ABS(T26)&gt;T28,"NON CONFORME","CONFORME")</f>
        <v>#DIV/0!</v>
      </c>
      <c r="U31" s="78"/>
      <c r="V31" s="7"/>
    </row>
    <row r="32" spans="1:22" ht="14.25">
      <c r="A32" s="72"/>
      <c r="B32" s="32"/>
      <c r="C32" s="11"/>
      <c r="D32" s="11"/>
      <c r="E32" s="11"/>
      <c r="F32" s="11"/>
      <c r="G32" s="11"/>
      <c r="H32" s="11"/>
      <c r="I32" s="11"/>
      <c r="J32" s="11"/>
      <c r="K32" s="7"/>
      <c r="L32" s="72"/>
      <c r="M32" s="32"/>
      <c r="N32" s="11"/>
      <c r="O32" s="11"/>
      <c r="P32" s="11"/>
      <c r="Q32" s="11"/>
      <c r="R32" s="11"/>
      <c r="S32" s="11"/>
      <c r="T32" s="11"/>
      <c r="U32" s="78"/>
      <c r="V32" s="7"/>
    </row>
    <row r="33" ht="12.75">
      <c r="B33" s="129" t="s">
        <v>47</v>
      </c>
    </row>
    <row r="34" spans="1:2" ht="12.75">
      <c r="A34" s="5" t="s">
        <v>45</v>
      </c>
      <c r="B34" s="33">
        <v>1</v>
      </c>
    </row>
    <row r="35" spans="1:2" ht="12.75">
      <c r="A35" s="5" t="s">
        <v>46</v>
      </c>
      <c r="B35" s="33">
        <v>4</v>
      </c>
    </row>
    <row r="36" spans="1:2" ht="12.75">
      <c r="A36" s="5" t="s">
        <v>43</v>
      </c>
      <c r="B36" s="33">
        <v>2</v>
      </c>
    </row>
    <row r="37" spans="1:2" ht="12.75">
      <c r="A37" s="5" t="s">
        <v>48</v>
      </c>
      <c r="B37" s="33">
        <v>2</v>
      </c>
    </row>
    <row r="38" spans="1:2" ht="12.75">
      <c r="A38" s="5" t="s">
        <v>1</v>
      </c>
      <c r="B38" s="33">
        <v>2</v>
      </c>
    </row>
  </sheetData>
  <sheetProtection/>
  <mergeCells count="44">
    <mergeCell ref="D26:E26"/>
    <mergeCell ref="H26:I26"/>
    <mergeCell ref="O26:P26"/>
    <mergeCell ref="R26:S26"/>
    <mergeCell ref="A24:B24"/>
    <mergeCell ref="D24:E24"/>
    <mergeCell ref="A25:B25"/>
    <mergeCell ref="D25:E25"/>
    <mergeCell ref="H25:I25"/>
    <mergeCell ref="L25:M25"/>
    <mergeCell ref="H24:I24"/>
    <mergeCell ref="L24:M24"/>
    <mergeCell ref="O22:P22"/>
    <mergeCell ref="R22:S22"/>
    <mergeCell ref="O23:P23"/>
    <mergeCell ref="R23:S23"/>
    <mergeCell ref="H23:I23"/>
    <mergeCell ref="L23:M23"/>
    <mergeCell ref="O25:P25"/>
    <mergeCell ref="R25:S25"/>
    <mergeCell ref="A22:B22"/>
    <mergeCell ref="D22:E22"/>
    <mergeCell ref="H22:I22"/>
    <mergeCell ref="L22:M22"/>
    <mergeCell ref="O24:P24"/>
    <mergeCell ref="R24:S24"/>
    <mergeCell ref="A23:B23"/>
    <mergeCell ref="D23:E23"/>
    <mergeCell ref="R20:S20"/>
    <mergeCell ref="O21:P21"/>
    <mergeCell ref="R21:S21"/>
    <mergeCell ref="A20:B20"/>
    <mergeCell ref="D20:E20"/>
    <mergeCell ref="A21:B21"/>
    <mergeCell ref="D21:E21"/>
    <mergeCell ref="H21:I21"/>
    <mergeCell ref="L21:M21"/>
    <mergeCell ref="B7:C7"/>
    <mergeCell ref="M7:N7"/>
    <mergeCell ref="H20:I20"/>
    <mergeCell ref="L20:M20"/>
    <mergeCell ref="D6:E6"/>
    <mergeCell ref="O6:P6"/>
    <mergeCell ref="O20:P20"/>
  </mergeCells>
  <conditionalFormatting sqref="C23 F23 N23 Q23 J23 T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N26:N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N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F26:F27 Q26:Q27 J26:J27 T26:T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F28 Q28 J28 T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1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9"/>
  <sheetViews>
    <sheetView zoomScale="70" zoomScaleNormal="70" zoomScalePageLayoutView="0" workbookViewId="0" topLeftCell="A1">
      <selection activeCell="L1" sqref="L1"/>
    </sheetView>
  </sheetViews>
  <sheetFormatPr defaultColWidth="11.421875" defaultRowHeight="12.75"/>
  <cols>
    <col min="1" max="1" width="31.28125" style="5" customWidth="1"/>
    <col min="2" max="2" width="14.7109375" style="33" customWidth="1"/>
    <col min="3" max="3" width="18.140625" style="5" customWidth="1"/>
    <col min="4" max="4" width="13.8515625" style="5" customWidth="1"/>
    <col min="5" max="5" width="14.421875" style="5" customWidth="1"/>
    <col min="6" max="6" width="15.57421875" style="5" customWidth="1"/>
    <col min="7" max="7" width="9.28125" style="5" customWidth="1"/>
    <col min="8" max="8" width="15.00390625" style="5" customWidth="1"/>
    <col min="9" max="9" width="17.140625" style="5" customWidth="1"/>
    <col min="10" max="10" width="11.421875" style="5" customWidth="1"/>
    <col min="11" max="11" width="31.00390625" style="5" customWidth="1"/>
    <col min="12" max="12" width="14.7109375" style="33" customWidth="1"/>
    <col min="13" max="13" width="15.28125" style="5" customWidth="1"/>
    <col min="14" max="14" width="16.8515625" style="5" customWidth="1"/>
    <col min="15" max="15" width="11.8515625" style="5" customWidth="1"/>
    <col min="16" max="16" width="17.28125" style="5" customWidth="1"/>
    <col min="17" max="17" width="9.7109375" style="5" customWidth="1"/>
    <col min="18" max="18" width="14.8515625" style="5" customWidth="1"/>
    <col min="19" max="19" width="17.8515625" style="5" customWidth="1"/>
    <col min="20" max="16384" width="11.421875" style="5" customWidth="1"/>
  </cols>
  <sheetData>
    <row r="1" spans="1:20" ht="19.5">
      <c r="A1" s="1" t="s">
        <v>58</v>
      </c>
      <c r="B1" s="57" t="s">
        <v>77</v>
      </c>
      <c r="D1" s="117" t="s">
        <v>64</v>
      </c>
      <c r="E1" s="58"/>
      <c r="F1" s="58"/>
      <c r="G1" s="3"/>
      <c r="H1" s="3"/>
      <c r="I1" s="3"/>
      <c r="J1" s="4"/>
      <c r="K1" s="1" t="s">
        <v>58</v>
      </c>
      <c r="L1" s="57" t="s">
        <v>77</v>
      </c>
      <c r="N1" s="117" t="s">
        <v>64</v>
      </c>
      <c r="O1" s="58"/>
      <c r="P1" s="58"/>
      <c r="Q1" s="3"/>
      <c r="R1" s="3"/>
      <c r="S1" s="3"/>
      <c r="T1" s="4"/>
    </row>
    <row r="2" spans="1:20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7"/>
      <c r="K2" s="114" t="s">
        <v>59</v>
      </c>
      <c r="L2" s="115" t="s">
        <v>60</v>
      </c>
      <c r="M2" s="3"/>
      <c r="N2" s="3"/>
      <c r="O2" s="116" t="s">
        <v>61</v>
      </c>
      <c r="P2" s="3"/>
      <c r="Q2" s="35"/>
      <c r="R2" s="35"/>
      <c r="S2" s="35"/>
      <c r="T2" s="7"/>
    </row>
    <row r="3" spans="1:20" ht="24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7"/>
      <c r="K3" s="117" t="s">
        <v>62</v>
      </c>
      <c r="L3" s="8"/>
      <c r="M3" s="3"/>
      <c r="N3" s="59"/>
      <c r="O3" s="116" t="s">
        <v>63</v>
      </c>
      <c r="P3" s="3"/>
      <c r="Q3" s="3"/>
      <c r="R3" s="3"/>
      <c r="S3" s="3"/>
      <c r="T3" s="7"/>
    </row>
    <row r="4" spans="1:20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7"/>
      <c r="K4" s="28" t="s">
        <v>9</v>
      </c>
      <c r="L4" s="9"/>
      <c r="M4" s="71"/>
      <c r="N4" s="3"/>
      <c r="O4" s="28" t="s">
        <v>71</v>
      </c>
      <c r="P4" s="85"/>
      <c r="Q4" s="11"/>
      <c r="R4" s="11"/>
      <c r="S4" s="11"/>
      <c r="T4" s="7"/>
    </row>
    <row r="5" spans="1:20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11"/>
      <c r="J5" s="7"/>
      <c r="K5" s="28" t="s">
        <v>10</v>
      </c>
      <c r="L5" s="12"/>
      <c r="M5" s="71"/>
      <c r="N5" s="127"/>
      <c r="O5" s="126"/>
      <c r="P5" s="85"/>
      <c r="Q5" s="11"/>
      <c r="R5" s="11"/>
      <c r="S5" s="11"/>
      <c r="T5" s="7"/>
    </row>
    <row r="6" spans="1:20" ht="17.25" customHeight="1">
      <c r="A6" s="28" t="s">
        <v>11</v>
      </c>
      <c r="B6" s="10"/>
      <c r="C6" s="71"/>
      <c r="D6" s="3"/>
      <c r="E6" s="28" t="s">
        <v>26</v>
      </c>
      <c r="F6" s="85"/>
      <c r="G6" s="113" t="s">
        <v>57</v>
      </c>
      <c r="H6" s="113"/>
      <c r="I6" s="11"/>
      <c r="J6" s="7"/>
      <c r="K6" s="28" t="s">
        <v>11</v>
      </c>
      <c r="L6" s="10"/>
      <c r="M6" s="71"/>
      <c r="N6" s="3"/>
      <c r="O6" s="28" t="s">
        <v>35</v>
      </c>
      <c r="P6" s="85"/>
      <c r="Q6" s="113" t="s">
        <v>57</v>
      </c>
      <c r="R6" s="113"/>
      <c r="S6" s="11"/>
      <c r="T6" s="7"/>
    </row>
    <row r="7" spans="1:20" ht="29.25" customHeight="1">
      <c r="A7" s="13" t="s">
        <v>17</v>
      </c>
      <c r="B7" s="141" t="s">
        <v>31</v>
      </c>
      <c r="C7" s="142"/>
      <c r="D7" s="11"/>
      <c r="E7" s="14" t="s">
        <v>28</v>
      </c>
      <c r="F7" s="83"/>
      <c r="G7" s="11"/>
      <c r="H7" s="11"/>
      <c r="I7" s="11"/>
      <c r="J7" s="7"/>
      <c r="K7" s="13" t="s">
        <v>17</v>
      </c>
      <c r="L7" s="141" t="s">
        <v>30</v>
      </c>
      <c r="M7" s="142"/>
      <c r="N7" s="11"/>
      <c r="O7" s="14" t="s">
        <v>28</v>
      </c>
      <c r="P7" s="83"/>
      <c r="Q7" s="11"/>
      <c r="R7" s="11"/>
      <c r="S7" s="11"/>
      <c r="T7" s="7"/>
    </row>
    <row r="8" spans="1:20" ht="14.25">
      <c r="A8" s="15"/>
      <c r="B8" s="16"/>
      <c r="C8" s="11"/>
      <c r="D8" s="15"/>
      <c r="E8" s="15"/>
      <c r="F8" s="15"/>
      <c r="G8" s="15"/>
      <c r="H8" s="15"/>
      <c r="I8" s="15"/>
      <c r="J8" s="7"/>
      <c r="K8" s="15"/>
      <c r="L8" s="16"/>
      <c r="M8" s="11"/>
      <c r="N8" s="15"/>
      <c r="O8" s="15"/>
      <c r="P8" s="15"/>
      <c r="Q8" s="15"/>
      <c r="R8" s="15"/>
      <c r="S8" s="15"/>
      <c r="T8" s="7"/>
    </row>
    <row r="9" spans="1:20" ht="15">
      <c r="A9" s="11"/>
      <c r="B9" s="17">
        <v>1000</v>
      </c>
      <c r="C9" s="18" t="s">
        <v>29</v>
      </c>
      <c r="D9" s="15"/>
      <c r="E9" s="17">
        <v>5000</v>
      </c>
      <c r="F9" s="18" t="s">
        <v>54</v>
      </c>
      <c r="G9" s="15"/>
      <c r="H9" s="17">
        <v>10000</v>
      </c>
      <c r="I9" s="18" t="s">
        <v>56</v>
      </c>
      <c r="J9" s="7"/>
      <c r="K9" s="11"/>
      <c r="L9" s="17">
        <v>1000</v>
      </c>
      <c r="M9" s="18" t="s">
        <v>29</v>
      </c>
      <c r="N9" s="15"/>
      <c r="O9" s="17">
        <v>5000</v>
      </c>
      <c r="P9" s="18" t="s">
        <v>54</v>
      </c>
      <c r="Q9" s="15"/>
      <c r="R9" s="17">
        <v>10000</v>
      </c>
      <c r="S9" s="18" t="s">
        <v>56</v>
      </c>
      <c r="T9" s="7"/>
    </row>
    <row r="10" spans="1:20" ht="15">
      <c r="A10" s="29" t="s">
        <v>5</v>
      </c>
      <c r="B10" s="80">
        <f>B9-((B9*B11)/100)</f>
        <v>940</v>
      </c>
      <c r="C10" s="81">
        <f>B9+((B9*B11/100))</f>
        <v>1060</v>
      </c>
      <c r="D10" s="97"/>
      <c r="E10" s="80">
        <f>E9-((E9*E11)/100)</f>
        <v>4940</v>
      </c>
      <c r="F10" s="81">
        <f>E9+((E9*E11)/100)</f>
        <v>5060</v>
      </c>
      <c r="G10" s="97"/>
      <c r="H10" s="80">
        <f>H9-((H9*H11)/100)</f>
        <v>9940</v>
      </c>
      <c r="I10" s="81">
        <f>H9+((H9*H11)/100)</f>
        <v>10060</v>
      </c>
      <c r="J10" s="7"/>
      <c r="K10" s="29" t="s">
        <v>5</v>
      </c>
      <c r="L10" s="80">
        <f>L9-((L9*L11)/100)</f>
        <v>940</v>
      </c>
      <c r="M10" s="81">
        <f>L9+((L9*L11/100))</f>
        <v>1060</v>
      </c>
      <c r="N10" s="15"/>
      <c r="O10" s="80">
        <f>O9-((O9*O11)/100)</f>
        <v>4940</v>
      </c>
      <c r="P10" s="81">
        <f>O9+((O9*O11)/100)</f>
        <v>5060</v>
      </c>
      <c r="Q10" s="15"/>
      <c r="R10" s="80">
        <f>R9-((R9*R11)/100)</f>
        <v>9940</v>
      </c>
      <c r="S10" s="81">
        <f>R9+((R9*R11/100))</f>
        <v>10060</v>
      </c>
      <c r="T10" s="7"/>
    </row>
    <row r="11" spans="1:20" ht="15">
      <c r="A11" s="29" t="s">
        <v>6</v>
      </c>
      <c r="B11" s="19">
        <v>6</v>
      </c>
      <c r="C11" s="20"/>
      <c r="D11" s="15"/>
      <c r="E11" s="19">
        <v>1.2</v>
      </c>
      <c r="F11" s="20"/>
      <c r="G11" s="15"/>
      <c r="H11" s="19">
        <v>0.6</v>
      </c>
      <c r="I11" s="20"/>
      <c r="J11" s="7"/>
      <c r="K11" s="29" t="s">
        <v>6</v>
      </c>
      <c r="L11" s="19">
        <v>6</v>
      </c>
      <c r="M11" s="20"/>
      <c r="N11" s="15"/>
      <c r="O11" s="19">
        <v>1.2</v>
      </c>
      <c r="P11" s="20"/>
      <c r="Q11" s="15"/>
      <c r="R11" s="19">
        <v>0.6</v>
      </c>
      <c r="S11" s="20"/>
      <c r="T11" s="7"/>
    </row>
    <row r="12" spans="1:20" ht="15">
      <c r="A12" s="29" t="s">
        <v>7</v>
      </c>
      <c r="B12" s="21">
        <v>3</v>
      </c>
      <c r="C12" s="22"/>
      <c r="D12" s="15"/>
      <c r="E12" s="21">
        <v>0.6</v>
      </c>
      <c r="F12" s="22"/>
      <c r="G12" s="15"/>
      <c r="H12" s="21">
        <v>0.3</v>
      </c>
      <c r="I12" s="22"/>
      <c r="J12" s="7"/>
      <c r="K12" s="29" t="s">
        <v>7</v>
      </c>
      <c r="L12" s="21">
        <v>3</v>
      </c>
      <c r="M12" s="22"/>
      <c r="N12" s="15"/>
      <c r="O12" s="21">
        <v>0.6</v>
      </c>
      <c r="P12" s="22"/>
      <c r="Q12" s="15"/>
      <c r="R12" s="21">
        <v>0.3</v>
      </c>
      <c r="S12" s="22"/>
      <c r="T12" s="7"/>
    </row>
    <row r="13" spans="1:20" ht="15.75">
      <c r="A13" s="87" t="s">
        <v>44</v>
      </c>
      <c r="B13" s="23"/>
      <c r="C13" s="24"/>
      <c r="D13" s="15"/>
      <c r="E13" s="60"/>
      <c r="F13" s="24"/>
      <c r="G13" s="15"/>
      <c r="H13" s="60"/>
      <c r="I13" s="24"/>
      <c r="J13" s="7"/>
      <c r="K13" s="100" t="s">
        <v>44</v>
      </c>
      <c r="L13" s="23"/>
      <c r="M13" s="24"/>
      <c r="N13" s="15"/>
      <c r="O13" s="60"/>
      <c r="P13" s="24"/>
      <c r="Q13" s="15"/>
      <c r="R13" s="60"/>
      <c r="S13" s="24"/>
      <c r="T13" s="7"/>
    </row>
    <row r="14" spans="1:20" ht="14.25">
      <c r="A14" s="11"/>
      <c r="B14" s="25" t="s">
        <v>12</v>
      </c>
      <c r="C14" s="82"/>
      <c r="D14" s="15"/>
      <c r="E14" s="19" t="s">
        <v>12</v>
      </c>
      <c r="F14" s="98"/>
      <c r="G14" s="15"/>
      <c r="H14" s="19" t="s">
        <v>12</v>
      </c>
      <c r="I14" s="98"/>
      <c r="J14" s="7"/>
      <c r="K14" s="11"/>
      <c r="L14" s="25" t="s">
        <v>12</v>
      </c>
      <c r="M14" s="82"/>
      <c r="N14" s="15"/>
      <c r="O14" s="19" t="s">
        <v>12</v>
      </c>
      <c r="P14" s="98"/>
      <c r="Q14" s="15"/>
      <c r="R14" s="19" t="s">
        <v>12</v>
      </c>
      <c r="S14" s="98"/>
      <c r="T14" s="7"/>
    </row>
    <row r="15" spans="1:20" ht="14.25">
      <c r="A15" s="11"/>
      <c r="B15" s="25" t="s">
        <v>13</v>
      </c>
      <c r="C15" s="82"/>
      <c r="D15" s="15"/>
      <c r="E15" s="19" t="s">
        <v>13</v>
      </c>
      <c r="F15" s="98"/>
      <c r="G15" s="15"/>
      <c r="H15" s="19" t="s">
        <v>13</v>
      </c>
      <c r="I15" s="98"/>
      <c r="J15" s="7"/>
      <c r="K15" s="11"/>
      <c r="L15" s="25" t="s">
        <v>13</v>
      </c>
      <c r="M15" s="82"/>
      <c r="N15" s="15"/>
      <c r="O15" s="19" t="s">
        <v>13</v>
      </c>
      <c r="P15" s="98"/>
      <c r="Q15" s="15"/>
      <c r="R15" s="19" t="s">
        <v>13</v>
      </c>
      <c r="S15" s="98"/>
      <c r="T15" s="7"/>
    </row>
    <row r="16" spans="1:20" ht="14.25">
      <c r="A16" s="11"/>
      <c r="B16" s="25" t="s">
        <v>14</v>
      </c>
      <c r="C16" s="82"/>
      <c r="D16" s="15"/>
      <c r="E16" s="19" t="s">
        <v>14</v>
      </c>
      <c r="F16" s="98"/>
      <c r="G16" s="15"/>
      <c r="H16" s="19" t="s">
        <v>14</v>
      </c>
      <c r="I16" s="98"/>
      <c r="J16" s="7"/>
      <c r="K16" s="11"/>
      <c r="L16" s="25" t="s">
        <v>14</v>
      </c>
      <c r="M16" s="82"/>
      <c r="N16" s="15"/>
      <c r="O16" s="19" t="s">
        <v>14</v>
      </c>
      <c r="P16" s="98"/>
      <c r="Q16" s="15"/>
      <c r="R16" s="19" t="s">
        <v>14</v>
      </c>
      <c r="S16" s="98"/>
      <c r="T16" s="7"/>
    </row>
    <row r="17" spans="1:20" ht="14.25">
      <c r="A17" s="11"/>
      <c r="B17" s="25" t="s">
        <v>15</v>
      </c>
      <c r="C17" s="82"/>
      <c r="D17" s="15"/>
      <c r="E17" s="19" t="s">
        <v>15</v>
      </c>
      <c r="F17" s="98"/>
      <c r="G17" s="15"/>
      <c r="H17" s="19" t="s">
        <v>15</v>
      </c>
      <c r="I17" s="98"/>
      <c r="J17" s="7"/>
      <c r="K17" s="11"/>
      <c r="L17" s="25" t="s">
        <v>15</v>
      </c>
      <c r="M17" s="82"/>
      <c r="N17" s="15"/>
      <c r="O17" s="19" t="s">
        <v>15</v>
      </c>
      <c r="P17" s="98"/>
      <c r="Q17" s="15"/>
      <c r="R17" s="19" t="s">
        <v>15</v>
      </c>
      <c r="S17" s="98"/>
      <c r="T17" s="7"/>
    </row>
    <row r="18" spans="1:20" ht="14.25">
      <c r="A18" s="11"/>
      <c r="B18" s="21"/>
      <c r="C18" s="26"/>
      <c r="D18" s="15"/>
      <c r="E18" s="61"/>
      <c r="F18" s="88"/>
      <c r="G18" s="15"/>
      <c r="H18" s="61"/>
      <c r="I18" s="26"/>
      <c r="J18" s="7"/>
      <c r="K18" s="11"/>
      <c r="L18" s="21"/>
      <c r="M18" s="26"/>
      <c r="N18" s="15"/>
      <c r="O18" s="61"/>
      <c r="P18" s="88"/>
      <c r="Q18" s="15"/>
      <c r="R18" s="61"/>
      <c r="S18" s="26"/>
      <c r="T18" s="7"/>
    </row>
    <row r="19" spans="1:20" ht="14.25">
      <c r="A19" s="11"/>
      <c r="B19" s="27"/>
      <c r="C19" s="15"/>
      <c r="D19" s="15"/>
      <c r="E19" s="15"/>
      <c r="F19" s="15"/>
      <c r="G19" s="15"/>
      <c r="H19" s="15"/>
      <c r="I19" s="15"/>
      <c r="J19" s="7"/>
      <c r="K19" s="11"/>
      <c r="L19" s="27"/>
      <c r="M19" s="15"/>
      <c r="N19" s="15"/>
      <c r="O19" s="15"/>
      <c r="P19" s="15"/>
      <c r="Q19" s="15"/>
      <c r="R19" s="15"/>
      <c r="S19" s="15"/>
      <c r="T19" s="7"/>
    </row>
    <row r="20" spans="1:20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48" t="s">
        <v>75</v>
      </c>
      <c r="H20" s="144"/>
      <c r="I20" s="89" t="e">
        <f>AVERAGE(I14:I17)</f>
        <v>#DIV/0!</v>
      </c>
      <c r="J20" s="7"/>
      <c r="K20" s="167" t="s">
        <v>75</v>
      </c>
      <c r="L20" s="168"/>
      <c r="M20" s="89" t="e">
        <f>(AVERAGE(M14:M17))</f>
        <v>#DIV/0!</v>
      </c>
      <c r="N20" s="148" t="s">
        <v>75</v>
      </c>
      <c r="O20" s="144"/>
      <c r="P20" s="89" t="e">
        <f>AVERAGE(P14:P17)</f>
        <v>#DIV/0!</v>
      </c>
      <c r="Q20" s="143" t="s">
        <v>75</v>
      </c>
      <c r="R20" s="144"/>
      <c r="S20" s="89" t="e">
        <f>AVERAGE(S14:S17)</f>
        <v>#DIV/0!</v>
      </c>
      <c r="T20" s="7"/>
    </row>
    <row r="21" spans="1:20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66" t="s">
        <v>27</v>
      </c>
      <c r="H21" s="150"/>
      <c r="I21" s="90" t="e">
        <f>I20*I7</f>
        <v>#DIV/0!</v>
      </c>
      <c r="J21" s="7"/>
      <c r="K21" s="149" t="s">
        <v>27</v>
      </c>
      <c r="L21" s="150"/>
      <c r="M21" s="90" t="e">
        <f>M20*P7</f>
        <v>#DIV/0!</v>
      </c>
      <c r="N21" s="149" t="s">
        <v>27</v>
      </c>
      <c r="O21" s="150"/>
      <c r="P21" s="90" t="e">
        <f>P20*P7</f>
        <v>#DIV/0!</v>
      </c>
      <c r="Q21" s="151" t="s">
        <v>27</v>
      </c>
      <c r="R21" s="150"/>
      <c r="S21" s="90" t="e">
        <f>S20*S7</f>
        <v>#DIV/0!</v>
      </c>
      <c r="T21" s="7"/>
    </row>
    <row r="22" spans="1:20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48" t="s">
        <v>2</v>
      </c>
      <c r="H22" s="144"/>
      <c r="I22" s="89" t="e">
        <f>(I21-H9)</f>
        <v>#DIV/0!</v>
      </c>
      <c r="J22" s="7"/>
      <c r="K22" s="145" t="s">
        <v>2</v>
      </c>
      <c r="L22" s="146"/>
      <c r="M22" s="89" t="e">
        <f>(M21-L9)</f>
        <v>#DIV/0!</v>
      </c>
      <c r="N22" s="148" t="s">
        <v>2</v>
      </c>
      <c r="O22" s="144"/>
      <c r="P22" s="89" t="e">
        <f>(P21-O9)</f>
        <v>#DIV/0!</v>
      </c>
      <c r="Q22" s="143" t="s">
        <v>2</v>
      </c>
      <c r="R22" s="144"/>
      <c r="S22" s="89" t="e">
        <f>(S21-R9)</f>
        <v>#DIV/0!</v>
      </c>
      <c r="T22" s="7"/>
    </row>
    <row r="23" spans="1:20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48" t="s">
        <v>3</v>
      </c>
      <c r="H23" s="144"/>
      <c r="I23" s="118" t="e">
        <f>((I21-H9)/H9)*100</f>
        <v>#DIV/0!</v>
      </c>
      <c r="J23" s="7"/>
      <c r="K23" s="147" t="s">
        <v>3</v>
      </c>
      <c r="L23" s="152"/>
      <c r="M23" s="118" t="e">
        <f>((M21-L9)/L9)*100</f>
        <v>#DIV/0!</v>
      </c>
      <c r="N23" s="148" t="s">
        <v>3</v>
      </c>
      <c r="O23" s="144"/>
      <c r="P23" s="118" t="e">
        <f>((P21-O9)/O9)*100</f>
        <v>#DIV/0!</v>
      </c>
      <c r="Q23" s="143" t="s">
        <v>3</v>
      </c>
      <c r="R23" s="144"/>
      <c r="S23" s="118" t="e">
        <f>((S21-R9)/R9)*100</f>
        <v>#DIV/0!</v>
      </c>
      <c r="T23" s="7"/>
    </row>
    <row r="24" spans="1:20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48" t="s">
        <v>4</v>
      </c>
      <c r="H24" s="144"/>
      <c r="I24" s="89" t="e">
        <f>STDEV(I14:I17)</f>
        <v>#DIV/0!</v>
      </c>
      <c r="J24" s="7"/>
      <c r="K24" s="145" t="s">
        <v>4</v>
      </c>
      <c r="L24" s="146"/>
      <c r="M24" s="89" t="e">
        <f>STDEV(M14:M17)</f>
        <v>#DIV/0!</v>
      </c>
      <c r="N24" s="148" t="s">
        <v>4</v>
      </c>
      <c r="O24" s="144"/>
      <c r="P24" s="89" t="e">
        <f>STDEV(P14:P17)</f>
        <v>#DIV/0!</v>
      </c>
      <c r="Q24" s="143" t="s">
        <v>4</v>
      </c>
      <c r="R24" s="144"/>
      <c r="S24" s="89" t="e">
        <f>STDEV(S14:S17)</f>
        <v>#DIV/0!</v>
      </c>
      <c r="T24" s="7"/>
    </row>
    <row r="25" spans="1:20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48" t="s">
        <v>0</v>
      </c>
      <c r="H25" s="144"/>
      <c r="I25" s="89" t="e">
        <f>I24/I20</f>
        <v>#DIV/0!</v>
      </c>
      <c r="J25" s="7"/>
      <c r="K25" s="145" t="s">
        <v>0</v>
      </c>
      <c r="L25" s="146"/>
      <c r="M25" s="89" t="e">
        <f>M24/M21</f>
        <v>#DIV/0!</v>
      </c>
      <c r="N25" s="148" t="s">
        <v>0</v>
      </c>
      <c r="O25" s="144"/>
      <c r="P25" s="89" t="e">
        <f>P24/P20</f>
        <v>#DIV/0!</v>
      </c>
      <c r="Q25" s="143" t="s">
        <v>0</v>
      </c>
      <c r="R25" s="144"/>
      <c r="S25" s="89" t="e">
        <f>S24/S20</f>
        <v>#DIV/0!</v>
      </c>
      <c r="T25" s="7"/>
    </row>
    <row r="26" spans="1:20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53" t="s">
        <v>1</v>
      </c>
      <c r="H26" s="154"/>
      <c r="I26" s="119" t="e">
        <f>I25*100</f>
        <v>#DIV/0!</v>
      </c>
      <c r="J26" s="7"/>
      <c r="K26" s="30"/>
      <c r="L26" s="29" t="s">
        <v>1</v>
      </c>
      <c r="M26" s="119" t="e">
        <f>M25*100</f>
        <v>#DIV/0!</v>
      </c>
      <c r="N26" s="153" t="s">
        <v>1</v>
      </c>
      <c r="O26" s="154"/>
      <c r="P26" s="119" t="e">
        <f>P25*100</f>
        <v>#DIV/0!</v>
      </c>
      <c r="Q26" s="155" t="s">
        <v>1</v>
      </c>
      <c r="R26" s="154"/>
      <c r="S26" s="119" t="e">
        <f>S25*100</f>
        <v>#DIV/0!</v>
      </c>
      <c r="T26" s="7"/>
    </row>
    <row r="27" spans="1:20" ht="15.75" customHeight="1">
      <c r="A27" s="135" t="s">
        <v>65</v>
      </c>
      <c r="B27" s="124" t="s">
        <v>48</v>
      </c>
      <c r="C27" s="133">
        <v>3</v>
      </c>
      <c r="D27" s="14"/>
      <c r="E27" s="124" t="s">
        <v>48</v>
      </c>
      <c r="F27" s="133">
        <v>1.2</v>
      </c>
      <c r="G27" s="14"/>
      <c r="H27" s="124" t="s">
        <v>48</v>
      </c>
      <c r="I27" s="133">
        <v>0.6</v>
      </c>
      <c r="J27" s="7"/>
      <c r="K27" s="135" t="s">
        <v>65</v>
      </c>
      <c r="L27" s="124" t="s">
        <v>48</v>
      </c>
      <c r="M27" s="133">
        <v>3</v>
      </c>
      <c r="N27" s="14"/>
      <c r="O27" s="124" t="s">
        <v>48</v>
      </c>
      <c r="P27" s="133">
        <v>1.2</v>
      </c>
      <c r="Q27" s="14"/>
      <c r="R27" s="124" t="s">
        <v>48</v>
      </c>
      <c r="S27" s="133">
        <v>0.6</v>
      </c>
      <c r="T27" s="7"/>
    </row>
    <row r="28" spans="1:20" ht="15.75" customHeight="1">
      <c r="A28" s="30"/>
      <c r="B28" s="124" t="s">
        <v>1</v>
      </c>
      <c r="C28" s="133">
        <v>1.5</v>
      </c>
      <c r="D28" s="14"/>
      <c r="E28" s="124" t="s">
        <v>1</v>
      </c>
      <c r="F28" s="133">
        <v>0.6</v>
      </c>
      <c r="G28" s="14"/>
      <c r="H28" s="124" t="s">
        <v>1</v>
      </c>
      <c r="I28" s="133">
        <v>0.3</v>
      </c>
      <c r="J28" s="7"/>
      <c r="K28" s="30"/>
      <c r="L28" s="124" t="s">
        <v>1</v>
      </c>
      <c r="M28" s="133">
        <v>1.5</v>
      </c>
      <c r="N28" s="14"/>
      <c r="O28" s="124" t="s">
        <v>1</v>
      </c>
      <c r="P28" s="133">
        <v>0.6</v>
      </c>
      <c r="Q28" s="14"/>
      <c r="R28" s="124" t="s">
        <v>1</v>
      </c>
      <c r="S28" s="133">
        <v>0.3</v>
      </c>
      <c r="T28" s="7"/>
    </row>
    <row r="29" spans="1:20" ht="14.25">
      <c r="A29" s="11"/>
      <c r="B29" s="32"/>
      <c r="C29" s="11"/>
      <c r="D29" s="11"/>
      <c r="E29" s="11"/>
      <c r="F29" s="11"/>
      <c r="G29" s="11"/>
      <c r="H29" s="11"/>
      <c r="I29" s="11"/>
      <c r="J29" s="7"/>
      <c r="K29" s="11"/>
      <c r="L29" s="32"/>
      <c r="M29" s="99"/>
      <c r="N29" s="11"/>
      <c r="O29" s="11"/>
      <c r="P29" s="11"/>
      <c r="Q29" s="11"/>
      <c r="R29" s="11"/>
      <c r="S29" s="11"/>
      <c r="T29" s="7"/>
    </row>
    <row r="30" spans="1:20" ht="14.25">
      <c r="A30" s="11"/>
      <c r="B30" s="32"/>
      <c r="C30" s="11"/>
      <c r="D30" s="11"/>
      <c r="E30" s="11"/>
      <c r="F30" s="11"/>
      <c r="G30" s="11"/>
      <c r="H30" s="11"/>
      <c r="I30" s="11"/>
      <c r="J30" s="7"/>
      <c r="K30" s="11"/>
      <c r="L30" s="32"/>
      <c r="M30" s="11"/>
      <c r="N30" s="11"/>
      <c r="O30" s="11"/>
      <c r="P30" s="11"/>
      <c r="Q30" s="11"/>
      <c r="R30" s="11"/>
      <c r="S30" s="11"/>
      <c r="T30" s="7"/>
    </row>
    <row r="31" spans="1:20" ht="15">
      <c r="A31" s="138" t="s">
        <v>74</v>
      </c>
      <c r="B31" s="28" t="s">
        <v>72</v>
      </c>
      <c r="C31" s="139" t="e">
        <f>IF(ABS(C23)&gt;C27,"NON CONFORME","CONFORME")</f>
        <v>#DIV/0!</v>
      </c>
      <c r="D31" s="11"/>
      <c r="E31" s="11"/>
      <c r="F31" s="139" t="e">
        <f>IF(ABS(F23)&gt;F27,"NON CONFORME","CONFORME")</f>
        <v>#DIV/0!</v>
      </c>
      <c r="G31" s="11"/>
      <c r="H31" s="11"/>
      <c r="I31" s="139" t="e">
        <f>IF(ABS(I23)&gt;I27,"NON CONFORME","CONFORME")</f>
        <v>#DIV/0!</v>
      </c>
      <c r="J31" s="7"/>
      <c r="K31" s="138" t="s">
        <v>74</v>
      </c>
      <c r="L31" s="28" t="s">
        <v>72</v>
      </c>
      <c r="M31" s="139" t="e">
        <f>IF(ABS(M23)&gt;M27,"NON CONFORME","CONFORME")</f>
        <v>#DIV/0!</v>
      </c>
      <c r="N31" s="11"/>
      <c r="O31" s="11"/>
      <c r="P31" s="139" t="e">
        <f>IF(ABS(P23)&gt;P27,"NON CONFORME","CONFORME")</f>
        <v>#DIV/0!</v>
      </c>
      <c r="Q31" s="11"/>
      <c r="R31" s="11"/>
      <c r="S31" s="139" t="e">
        <f>IF(ABS(S23)&gt;S27,"NON CONFORME","CONFORME")</f>
        <v>#DIV/0!</v>
      </c>
      <c r="T31" s="7"/>
    </row>
    <row r="32" spans="2:19" ht="15">
      <c r="B32" s="28" t="s">
        <v>73</v>
      </c>
      <c r="C32" s="140" t="e">
        <f>IF(ABS(C26)&gt;C28,"NON CONFORME","CONFORME")</f>
        <v>#DIV/0!</v>
      </c>
      <c r="F32" s="140" t="e">
        <f>IF(ABS(F26)&gt;F28,"NON CONFORME","CONFORME")</f>
        <v>#DIV/0!</v>
      </c>
      <c r="I32" s="140" t="e">
        <f>IF(ABS(I26)&gt;I28,"NON CONFORME","CONFORME")</f>
        <v>#DIV/0!</v>
      </c>
      <c r="L32" s="28" t="s">
        <v>73</v>
      </c>
      <c r="M32" s="140" t="e">
        <f>IF(ABS(M26)&gt;M28,"NON CONFORME","CONFORME")</f>
        <v>#DIV/0!</v>
      </c>
      <c r="P32" s="140" t="e">
        <f>IF(ABS(P26)&gt;P28,"NON CONFORME","CONFORME")</f>
        <v>#DIV/0!</v>
      </c>
      <c r="S32" s="140" t="e">
        <f>IF(ABS(S26)&gt;S28,"NON CONFORME","CONFORME")</f>
        <v>#DIV/0!</v>
      </c>
    </row>
    <row r="33" spans="2:12" ht="15">
      <c r="B33" s="28"/>
      <c r="L33" s="28"/>
    </row>
    <row r="34" spans="1:2" ht="12.75">
      <c r="A34" s="106"/>
      <c r="B34" s="130" t="s">
        <v>47</v>
      </c>
    </row>
    <row r="35" spans="1:2" ht="12.75">
      <c r="A35" s="106" t="s">
        <v>45</v>
      </c>
      <c r="B35" s="109">
        <v>1</v>
      </c>
    </row>
    <row r="36" spans="1:2" ht="12.75">
      <c r="A36" s="106" t="s">
        <v>46</v>
      </c>
      <c r="B36" s="109">
        <v>4</v>
      </c>
    </row>
    <row r="37" spans="1:2" ht="12.75">
      <c r="A37" s="106" t="s">
        <v>43</v>
      </c>
      <c r="B37" s="109">
        <v>2</v>
      </c>
    </row>
    <row r="38" spans="1:2" ht="12.75">
      <c r="A38" s="106" t="s">
        <v>48</v>
      </c>
      <c r="B38" s="109">
        <v>2</v>
      </c>
    </row>
    <row r="39" spans="1:2" ht="12.75">
      <c r="A39" s="106" t="s">
        <v>1</v>
      </c>
      <c r="B39" s="109">
        <v>2</v>
      </c>
    </row>
    <row r="49" ht="12.75">
      <c r="L49" s="110"/>
    </row>
  </sheetData>
  <sheetProtection/>
  <mergeCells count="42">
    <mergeCell ref="B7:C7"/>
    <mergeCell ref="L7:M7"/>
    <mergeCell ref="A20:B20"/>
    <mergeCell ref="D20:E20"/>
    <mergeCell ref="G20:H20"/>
    <mergeCell ref="K20:L20"/>
    <mergeCell ref="N20:O20"/>
    <mergeCell ref="Q20:R20"/>
    <mergeCell ref="A21:B21"/>
    <mergeCell ref="D21:E21"/>
    <mergeCell ref="G21:H21"/>
    <mergeCell ref="K21:L21"/>
    <mergeCell ref="N21:O21"/>
    <mergeCell ref="Q21:R21"/>
    <mergeCell ref="A22:B22"/>
    <mergeCell ref="D22:E22"/>
    <mergeCell ref="G22:H22"/>
    <mergeCell ref="K22:L22"/>
    <mergeCell ref="N22:O22"/>
    <mergeCell ref="Q22:R22"/>
    <mergeCell ref="A23:B23"/>
    <mergeCell ref="D23:E23"/>
    <mergeCell ref="G23:H23"/>
    <mergeCell ref="K23:L23"/>
    <mergeCell ref="N23:O23"/>
    <mergeCell ref="Q23:R23"/>
    <mergeCell ref="A24:B24"/>
    <mergeCell ref="D24:E24"/>
    <mergeCell ref="G24:H24"/>
    <mergeCell ref="K24:L24"/>
    <mergeCell ref="N24:O24"/>
    <mergeCell ref="Q24:R24"/>
    <mergeCell ref="D26:E26"/>
    <mergeCell ref="G26:H26"/>
    <mergeCell ref="N26:O26"/>
    <mergeCell ref="Q26:R26"/>
    <mergeCell ref="A25:B25"/>
    <mergeCell ref="D25:E25"/>
    <mergeCell ref="G25:H25"/>
    <mergeCell ref="K25:L25"/>
    <mergeCell ref="N25:O25"/>
    <mergeCell ref="Q25:R25"/>
  </mergeCells>
  <conditionalFormatting sqref="M23 P23 C23 F23 I23 S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M26:M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M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P26:P27 F26:F27 I26:I27 S26:S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P28 F28 I28 S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zoomScale="70" zoomScaleNormal="70" zoomScalePageLayoutView="0" workbookViewId="0" topLeftCell="A1">
      <selection activeCell="E38" sqref="E38"/>
    </sheetView>
  </sheetViews>
  <sheetFormatPr defaultColWidth="11.421875" defaultRowHeight="12.75"/>
  <cols>
    <col min="1" max="1" width="31.28125" style="5" customWidth="1"/>
    <col min="2" max="2" width="14.7109375" style="33" customWidth="1"/>
    <col min="3" max="3" width="18.140625" style="5" customWidth="1"/>
    <col min="4" max="4" width="13.8515625" style="5" customWidth="1"/>
    <col min="5" max="5" width="14.421875" style="5" customWidth="1"/>
    <col min="6" max="6" width="15.57421875" style="5" customWidth="1"/>
    <col min="7" max="7" width="9.28125" style="5" customWidth="1"/>
    <col min="8" max="8" width="15.00390625" style="5" customWidth="1"/>
    <col min="9" max="9" width="17.140625" style="5" customWidth="1"/>
    <col min="10" max="10" width="11.421875" style="5" customWidth="1"/>
    <col min="11" max="11" width="31.00390625" style="5" customWidth="1"/>
    <col min="12" max="12" width="14.7109375" style="33" customWidth="1"/>
    <col min="13" max="13" width="15.28125" style="5" customWidth="1"/>
    <col min="14" max="14" width="16.8515625" style="5" customWidth="1"/>
    <col min="15" max="15" width="11.8515625" style="5" customWidth="1"/>
    <col min="16" max="16" width="17.28125" style="5" customWidth="1"/>
    <col min="17" max="17" width="9.7109375" style="5" customWidth="1"/>
    <col min="18" max="18" width="14.8515625" style="5" customWidth="1"/>
    <col min="19" max="19" width="17.8515625" style="5" customWidth="1"/>
    <col min="20" max="16384" width="11.421875" style="5" customWidth="1"/>
  </cols>
  <sheetData>
    <row r="1" spans="1:20" ht="19.5">
      <c r="A1" s="1" t="s">
        <v>58</v>
      </c>
      <c r="B1" s="57" t="s">
        <v>36</v>
      </c>
      <c r="D1" s="117" t="s">
        <v>64</v>
      </c>
      <c r="E1" s="58"/>
      <c r="F1" s="58"/>
      <c r="G1" s="3"/>
      <c r="H1" s="3"/>
      <c r="I1" s="3"/>
      <c r="J1" s="4"/>
      <c r="K1" s="1" t="s">
        <v>58</v>
      </c>
      <c r="L1" s="57" t="s">
        <v>36</v>
      </c>
      <c r="N1" s="117" t="s">
        <v>64</v>
      </c>
      <c r="O1" s="58"/>
      <c r="P1" s="58"/>
      <c r="Q1" s="3"/>
      <c r="R1" s="3"/>
      <c r="S1" s="3"/>
      <c r="T1" s="4"/>
    </row>
    <row r="2" spans="1:20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7"/>
      <c r="K2" s="114" t="s">
        <v>59</v>
      </c>
      <c r="L2" s="115" t="s">
        <v>60</v>
      </c>
      <c r="M2" s="3"/>
      <c r="N2" s="3"/>
      <c r="O2" s="116" t="s">
        <v>61</v>
      </c>
      <c r="P2" s="3"/>
      <c r="Q2" s="35"/>
      <c r="R2" s="35"/>
      <c r="S2" s="35"/>
      <c r="T2" s="7"/>
    </row>
    <row r="3" spans="1:20" ht="24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7"/>
      <c r="K3" s="117" t="s">
        <v>62</v>
      </c>
      <c r="L3" s="8"/>
      <c r="M3" s="3"/>
      <c r="N3" s="59"/>
      <c r="O3" s="116" t="s">
        <v>63</v>
      </c>
      <c r="P3" s="3"/>
      <c r="Q3" s="3"/>
      <c r="R3" s="3"/>
      <c r="S3" s="3"/>
      <c r="T3" s="7"/>
    </row>
    <row r="4" spans="1:20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7"/>
      <c r="K4" s="28" t="s">
        <v>9</v>
      </c>
      <c r="L4" s="9"/>
      <c r="M4" s="71"/>
      <c r="N4" s="3"/>
      <c r="O4" s="28" t="s">
        <v>71</v>
      </c>
      <c r="P4" s="85"/>
      <c r="Q4" s="11"/>
      <c r="R4" s="11"/>
      <c r="S4" s="11"/>
      <c r="T4" s="7"/>
    </row>
    <row r="5" spans="1:20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11"/>
      <c r="J5" s="7"/>
      <c r="K5" s="28" t="s">
        <v>10</v>
      </c>
      <c r="L5" s="12"/>
      <c r="M5" s="71"/>
      <c r="N5" s="127"/>
      <c r="O5" s="126"/>
      <c r="P5" s="85"/>
      <c r="Q5" s="11"/>
      <c r="R5" s="11"/>
      <c r="S5" s="11"/>
      <c r="T5" s="7"/>
    </row>
    <row r="6" spans="1:20" ht="17.25" customHeight="1">
      <c r="A6" s="28" t="s">
        <v>11</v>
      </c>
      <c r="B6" s="10"/>
      <c r="C6" s="71"/>
      <c r="D6" s="3"/>
      <c r="E6" s="28" t="s">
        <v>26</v>
      </c>
      <c r="F6" s="85"/>
      <c r="G6" s="113" t="s">
        <v>57</v>
      </c>
      <c r="H6" s="113"/>
      <c r="I6" s="11"/>
      <c r="J6" s="7"/>
      <c r="K6" s="28" t="s">
        <v>11</v>
      </c>
      <c r="L6" s="10"/>
      <c r="M6" s="71"/>
      <c r="N6" s="3"/>
      <c r="O6" s="28" t="s">
        <v>35</v>
      </c>
      <c r="P6" s="85"/>
      <c r="Q6" s="113" t="s">
        <v>57</v>
      </c>
      <c r="R6" s="113"/>
      <c r="S6" s="11"/>
      <c r="T6" s="7"/>
    </row>
    <row r="7" spans="1:20" ht="29.25" customHeight="1">
      <c r="A7" s="13" t="s">
        <v>17</v>
      </c>
      <c r="B7" s="141" t="s">
        <v>31</v>
      </c>
      <c r="C7" s="142"/>
      <c r="D7" s="11"/>
      <c r="E7" s="14" t="s">
        <v>28</v>
      </c>
      <c r="F7" s="83"/>
      <c r="G7" s="11"/>
      <c r="H7" s="11"/>
      <c r="I7" s="11"/>
      <c r="J7" s="7"/>
      <c r="K7" s="13" t="s">
        <v>17</v>
      </c>
      <c r="L7" s="141" t="s">
        <v>30</v>
      </c>
      <c r="M7" s="142"/>
      <c r="N7" s="11"/>
      <c r="O7" s="14" t="s">
        <v>28</v>
      </c>
      <c r="P7" s="83"/>
      <c r="Q7" s="11"/>
      <c r="R7" s="11"/>
      <c r="S7" s="11"/>
      <c r="T7" s="7"/>
    </row>
    <row r="8" spans="1:20" ht="14.25">
      <c r="A8" s="15"/>
      <c r="B8" s="16"/>
      <c r="C8" s="11"/>
      <c r="D8" s="15"/>
      <c r="E8" s="15"/>
      <c r="F8" s="15"/>
      <c r="G8" s="15"/>
      <c r="H8" s="15"/>
      <c r="I8" s="15"/>
      <c r="J8" s="7"/>
      <c r="K8" s="15"/>
      <c r="L8" s="16"/>
      <c r="M8" s="11"/>
      <c r="N8" s="15"/>
      <c r="O8" s="15"/>
      <c r="P8" s="15"/>
      <c r="Q8" s="15"/>
      <c r="R8" s="15"/>
      <c r="S8" s="15"/>
      <c r="T8" s="7"/>
    </row>
    <row r="9" spans="1:20" ht="15">
      <c r="A9" s="11"/>
      <c r="B9" s="17">
        <v>2000</v>
      </c>
      <c r="C9" s="18" t="s">
        <v>55</v>
      </c>
      <c r="D9" s="15"/>
      <c r="E9" s="17">
        <v>5000</v>
      </c>
      <c r="F9" s="18" t="s">
        <v>54</v>
      </c>
      <c r="G9" s="15"/>
      <c r="H9" s="17">
        <v>10000</v>
      </c>
      <c r="I9" s="18" t="s">
        <v>56</v>
      </c>
      <c r="J9" s="7"/>
      <c r="K9" s="11"/>
      <c r="L9" s="17">
        <v>2000</v>
      </c>
      <c r="M9" s="18" t="s">
        <v>55</v>
      </c>
      <c r="N9" s="15"/>
      <c r="O9" s="17">
        <v>5000</v>
      </c>
      <c r="P9" s="18" t="s">
        <v>54</v>
      </c>
      <c r="Q9" s="15"/>
      <c r="R9" s="17">
        <v>10000</v>
      </c>
      <c r="S9" s="18" t="s">
        <v>56</v>
      </c>
      <c r="T9" s="7"/>
    </row>
    <row r="10" spans="1:20" ht="15">
      <c r="A10" s="29" t="s">
        <v>5</v>
      </c>
      <c r="B10" s="80">
        <f>B9-((B9*B11)/100)</f>
        <v>1940</v>
      </c>
      <c r="C10" s="81">
        <f>B9+((B9*B11/100))</f>
        <v>2060</v>
      </c>
      <c r="D10" s="97"/>
      <c r="E10" s="80">
        <f>E9-((E9*E11)/100)</f>
        <v>4940</v>
      </c>
      <c r="F10" s="81">
        <f>E9+((E9*E11)/100)</f>
        <v>5060</v>
      </c>
      <c r="G10" s="97"/>
      <c r="H10" s="80">
        <f>H9-((H9*H11)/100)</f>
        <v>9940</v>
      </c>
      <c r="I10" s="81">
        <f>H9+((H9*H11)/100)</f>
        <v>10060</v>
      </c>
      <c r="J10" s="7"/>
      <c r="K10" s="29" t="s">
        <v>5</v>
      </c>
      <c r="L10" s="80">
        <f>L9-((L9*L11)/100)</f>
        <v>1940</v>
      </c>
      <c r="M10" s="81">
        <f>L9+((L9*L11/100))</f>
        <v>2060</v>
      </c>
      <c r="N10" s="15"/>
      <c r="O10" s="80">
        <f>O9-((O9*O11)/100)</f>
        <v>4940</v>
      </c>
      <c r="P10" s="81">
        <f>O9+((O9*O11)/100)</f>
        <v>5060</v>
      </c>
      <c r="Q10" s="15"/>
      <c r="R10" s="80">
        <f>R9-((R9*R11)/100)</f>
        <v>9940</v>
      </c>
      <c r="S10" s="81">
        <f>R9+((R9*R11/100))</f>
        <v>10060</v>
      </c>
      <c r="T10" s="7"/>
    </row>
    <row r="11" spans="1:20" ht="15">
      <c r="A11" s="29" t="s">
        <v>6</v>
      </c>
      <c r="B11" s="19">
        <v>3</v>
      </c>
      <c r="C11" s="20"/>
      <c r="D11" s="15"/>
      <c r="E11" s="19">
        <v>1.2</v>
      </c>
      <c r="F11" s="20"/>
      <c r="G11" s="15"/>
      <c r="H11" s="19">
        <v>0.6</v>
      </c>
      <c r="I11" s="20"/>
      <c r="J11" s="7"/>
      <c r="K11" s="29" t="s">
        <v>6</v>
      </c>
      <c r="L11" s="19">
        <v>3</v>
      </c>
      <c r="M11" s="20"/>
      <c r="N11" s="15"/>
      <c r="O11" s="19">
        <v>1.2</v>
      </c>
      <c r="P11" s="20"/>
      <c r="Q11" s="15"/>
      <c r="R11" s="19">
        <v>0.6</v>
      </c>
      <c r="S11" s="20"/>
      <c r="T11" s="7"/>
    </row>
    <row r="12" spans="1:20" ht="15">
      <c r="A12" s="29" t="s">
        <v>7</v>
      </c>
      <c r="B12" s="21">
        <v>1.5</v>
      </c>
      <c r="C12" s="22"/>
      <c r="D12" s="15"/>
      <c r="E12" s="21">
        <v>0.6</v>
      </c>
      <c r="F12" s="22"/>
      <c r="G12" s="15"/>
      <c r="H12" s="21">
        <v>0.3</v>
      </c>
      <c r="I12" s="22"/>
      <c r="J12" s="7"/>
      <c r="K12" s="29" t="s">
        <v>7</v>
      </c>
      <c r="L12" s="21">
        <v>1.5</v>
      </c>
      <c r="M12" s="22"/>
      <c r="N12" s="15"/>
      <c r="O12" s="21">
        <v>0.6</v>
      </c>
      <c r="P12" s="22"/>
      <c r="Q12" s="15"/>
      <c r="R12" s="21">
        <v>0.3</v>
      </c>
      <c r="S12" s="22"/>
      <c r="T12" s="7"/>
    </row>
    <row r="13" spans="1:20" ht="15.75">
      <c r="A13" s="87" t="s">
        <v>44</v>
      </c>
      <c r="B13" s="23"/>
      <c r="C13" s="24"/>
      <c r="D13" s="15"/>
      <c r="E13" s="60"/>
      <c r="F13" s="24"/>
      <c r="G13" s="15"/>
      <c r="H13" s="60"/>
      <c r="I13" s="24"/>
      <c r="J13" s="7"/>
      <c r="K13" s="100" t="s">
        <v>44</v>
      </c>
      <c r="L13" s="23"/>
      <c r="M13" s="24"/>
      <c r="N13" s="15"/>
      <c r="O13" s="60"/>
      <c r="P13" s="24"/>
      <c r="Q13" s="15"/>
      <c r="R13" s="60"/>
      <c r="S13" s="24"/>
      <c r="T13" s="7"/>
    </row>
    <row r="14" spans="1:20" ht="14.25">
      <c r="A14" s="11"/>
      <c r="B14" s="25" t="s">
        <v>12</v>
      </c>
      <c r="C14" s="82"/>
      <c r="D14" s="15"/>
      <c r="E14" s="19" t="s">
        <v>12</v>
      </c>
      <c r="F14" s="98"/>
      <c r="G14" s="15"/>
      <c r="H14" s="19" t="s">
        <v>12</v>
      </c>
      <c r="I14" s="98"/>
      <c r="J14" s="7"/>
      <c r="K14" s="11"/>
      <c r="L14" s="25" t="s">
        <v>12</v>
      </c>
      <c r="M14" s="82"/>
      <c r="N14" s="15"/>
      <c r="O14" s="19" t="s">
        <v>12</v>
      </c>
      <c r="P14" s="98"/>
      <c r="Q14" s="15"/>
      <c r="R14" s="19" t="s">
        <v>12</v>
      </c>
      <c r="S14" s="98"/>
      <c r="T14" s="7"/>
    </row>
    <row r="15" spans="1:20" ht="14.25">
      <c r="A15" s="11"/>
      <c r="B15" s="25" t="s">
        <v>13</v>
      </c>
      <c r="C15" s="82"/>
      <c r="D15" s="15"/>
      <c r="E15" s="19" t="s">
        <v>13</v>
      </c>
      <c r="F15" s="98"/>
      <c r="G15" s="15"/>
      <c r="H15" s="19" t="s">
        <v>13</v>
      </c>
      <c r="I15" s="98"/>
      <c r="J15" s="7"/>
      <c r="K15" s="11"/>
      <c r="L15" s="25" t="s">
        <v>13</v>
      </c>
      <c r="M15" s="82"/>
      <c r="N15" s="15"/>
      <c r="O15" s="19" t="s">
        <v>13</v>
      </c>
      <c r="P15" s="98"/>
      <c r="Q15" s="15"/>
      <c r="R15" s="19" t="s">
        <v>13</v>
      </c>
      <c r="S15" s="98"/>
      <c r="T15" s="7"/>
    </row>
    <row r="16" spans="1:20" ht="14.25">
      <c r="A16" s="11"/>
      <c r="B16" s="25" t="s">
        <v>14</v>
      </c>
      <c r="C16" s="82"/>
      <c r="D16" s="15"/>
      <c r="E16" s="19" t="s">
        <v>14</v>
      </c>
      <c r="F16" s="98"/>
      <c r="G16" s="15"/>
      <c r="H16" s="19" t="s">
        <v>14</v>
      </c>
      <c r="I16" s="98"/>
      <c r="J16" s="7"/>
      <c r="K16" s="11"/>
      <c r="L16" s="25" t="s">
        <v>14</v>
      </c>
      <c r="M16" s="82"/>
      <c r="N16" s="15"/>
      <c r="O16" s="19" t="s">
        <v>14</v>
      </c>
      <c r="P16" s="98"/>
      <c r="Q16" s="15"/>
      <c r="R16" s="19" t="s">
        <v>14</v>
      </c>
      <c r="S16" s="98"/>
      <c r="T16" s="7"/>
    </row>
    <row r="17" spans="1:20" ht="14.25">
      <c r="A17" s="11"/>
      <c r="B17" s="25" t="s">
        <v>15</v>
      </c>
      <c r="C17" s="82"/>
      <c r="D17" s="15"/>
      <c r="E17" s="19" t="s">
        <v>15</v>
      </c>
      <c r="F17" s="98"/>
      <c r="G17" s="15"/>
      <c r="H17" s="19" t="s">
        <v>15</v>
      </c>
      <c r="I17" s="98"/>
      <c r="J17" s="7"/>
      <c r="K17" s="11"/>
      <c r="L17" s="25" t="s">
        <v>15</v>
      </c>
      <c r="M17" s="82"/>
      <c r="N17" s="15"/>
      <c r="O17" s="19" t="s">
        <v>15</v>
      </c>
      <c r="P17" s="98"/>
      <c r="Q17" s="15"/>
      <c r="R17" s="19" t="s">
        <v>15</v>
      </c>
      <c r="S17" s="98"/>
      <c r="T17" s="7"/>
    </row>
    <row r="18" spans="1:20" ht="14.25">
      <c r="A18" s="11"/>
      <c r="B18" s="21"/>
      <c r="C18" s="26"/>
      <c r="D18" s="15"/>
      <c r="E18" s="61"/>
      <c r="F18" s="88"/>
      <c r="G18" s="15"/>
      <c r="H18" s="61"/>
      <c r="I18" s="26"/>
      <c r="J18" s="7"/>
      <c r="K18" s="11"/>
      <c r="L18" s="21"/>
      <c r="M18" s="26"/>
      <c r="N18" s="15"/>
      <c r="O18" s="61"/>
      <c r="P18" s="88"/>
      <c r="Q18" s="15"/>
      <c r="R18" s="61"/>
      <c r="S18" s="26"/>
      <c r="T18" s="7"/>
    </row>
    <row r="19" spans="1:20" ht="14.25">
      <c r="A19" s="11"/>
      <c r="B19" s="27"/>
      <c r="C19" s="15"/>
      <c r="D19" s="15"/>
      <c r="E19" s="15"/>
      <c r="F19" s="15"/>
      <c r="G19" s="15"/>
      <c r="H19" s="15"/>
      <c r="I19" s="15"/>
      <c r="J19" s="7"/>
      <c r="K19" s="11"/>
      <c r="L19" s="27"/>
      <c r="M19" s="15"/>
      <c r="N19" s="15"/>
      <c r="O19" s="15"/>
      <c r="P19" s="15"/>
      <c r="Q19" s="15"/>
      <c r="R19" s="15"/>
      <c r="S19" s="15"/>
      <c r="T19" s="7"/>
    </row>
    <row r="20" spans="1:20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48" t="s">
        <v>75</v>
      </c>
      <c r="H20" s="144"/>
      <c r="I20" s="89" t="e">
        <f>AVERAGE(I14:I17)</f>
        <v>#DIV/0!</v>
      </c>
      <c r="J20" s="7"/>
      <c r="K20" s="167" t="s">
        <v>75</v>
      </c>
      <c r="L20" s="168"/>
      <c r="M20" s="89" t="e">
        <f>(AVERAGE(M14:M17))</f>
        <v>#DIV/0!</v>
      </c>
      <c r="N20" s="148" t="s">
        <v>75</v>
      </c>
      <c r="O20" s="144"/>
      <c r="P20" s="89" t="e">
        <f>AVERAGE(P14:P17)</f>
        <v>#DIV/0!</v>
      </c>
      <c r="Q20" s="143" t="s">
        <v>75</v>
      </c>
      <c r="R20" s="144"/>
      <c r="S20" s="89" t="e">
        <f>AVERAGE(S14:S17)</f>
        <v>#DIV/0!</v>
      </c>
      <c r="T20" s="7"/>
    </row>
    <row r="21" spans="1:20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66" t="s">
        <v>27</v>
      </c>
      <c r="H21" s="150"/>
      <c r="I21" s="90" t="e">
        <f>I20*I7</f>
        <v>#DIV/0!</v>
      </c>
      <c r="J21" s="7"/>
      <c r="K21" s="149" t="s">
        <v>27</v>
      </c>
      <c r="L21" s="150"/>
      <c r="M21" s="90" t="e">
        <f>M20*P7</f>
        <v>#DIV/0!</v>
      </c>
      <c r="N21" s="149" t="s">
        <v>27</v>
      </c>
      <c r="O21" s="150"/>
      <c r="P21" s="90" t="e">
        <f>P20*P7</f>
        <v>#DIV/0!</v>
      </c>
      <c r="Q21" s="151" t="s">
        <v>27</v>
      </c>
      <c r="R21" s="150"/>
      <c r="S21" s="90" t="e">
        <f>S20*S7</f>
        <v>#DIV/0!</v>
      </c>
      <c r="T21" s="7"/>
    </row>
    <row r="22" spans="1:20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48" t="s">
        <v>2</v>
      </c>
      <c r="H22" s="144"/>
      <c r="I22" s="89" t="e">
        <f>(I21-H9)</f>
        <v>#DIV/0!</v>
      </c>
      <c r="J22" s="7"/>
      <c r="K22" s="145" t="s">
        <v>2</v>
      </c>
      <c r="L22" s="146"/>
      <c r="M22" s="89" t="e">
        <f>(M21-L9)</f>
        <v>#DIV/0!</v>
      </c>
      <c r="N22" s="148" t="s">
        <v>2</v>
      </c>
      <c r="O22" s="144"/>
      <c r="P22" s="89" t="e">
        <f>(P21-O9)</f>
        <v>#DIV/0!</v>
      </c>
      <c r="Q22" s="143" t="s">
        <v>2</v>
      </c>
      <c r="R22" s="144"/>
      <c r="S22" s="89" t="e">
        <f>(S21-R9)</f>
        <v>#DIV/0!</v>
      </c>
      <c r="T22" s="7"/>
    </row>
    <row r="23" spans="1:20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48" t="s">
        <v>3</v>
      </c>
      <c r="H23" s="144"/>
      <c r="I23" s="118" t="e">
        <f>((I21-H9)/H9)*100</f>
        <v>#DIV/0!</v>
      </c>
      <c r="J23" s="7"/>
      <c r="K23" s="147" t="s">
        <v>3</v>
      </c>
      <c r="L23" s="152"/>
      <c r="M23" s="118" t="e">
        <f>((M21-L9)/L9)*100</f>
        <v>#DIV/0!</v>
      </c>
      <c r="N23" s="148" t="s">
        <v>3</v>
      </c>
      <c r="O23" s="144"/>
      <c r="P23" s="118" t="e">
        <f>((P21-O9)/O9)*100</f>
        <v>#DIV/0!</v>
      </c>
      <c r="Q23" s="143" t="s">
        <v>3</v>
      </c>
      <c r="R23" s="144"/>
      <c r="S23" s="118" t="e">
        <f>((S21-R9)/R9)*100</f>
        <v>#DIV/0!</v>
      </c>
      <c r="T23" s="7"/>
    </row>
    <row r="24" spans="1:20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48" t="s">
        <v>4</v>
      </c>
      <c r="H24" s="144"/>
      <c r="I24" s="89" t="e">
        <f>STDEV(I14:I17)</f>
        <v>#DIV/0!</v>
      </c>
      <c r="J24" s="7"/>
      <c r="K24" s="145" t="s">
        <v>4</v>
      </c>
      <c r="L24" s="146"/>
      <c r="M24" s="89" t="e">
        <f>STDEV(M14:M17)</f>
        <v>#DIV/0!</v>
      </c>
      <c r="N24" s="148" t="s">
        <v>4</v>
      </c>
      <c r="O24" s="144"/>
      <c r="P24" s="89" t="e">
        <f>STDEV(P14:P17)</f>
        <v>#DIV/0!</v>
      </c>
      <c r="Q24" s="143" t="s">
        <v>4</v>
      </c>
      <c r="R24" s="144"/>
      <c r="S24" s="89" t="e">
        <f>STDEV(S14:S17)</f>
        <v>#DIV/0!</v>
      </c>
      <c r="T24" s="7"/>
    </row>
    <row r="25" spans="1:20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48" t="s">
        <v>0</v>
      </c>
      <c r="H25" s="144"/>
      <c r="I25" s="89" t="e">
        <f>I24/I20</f>
        <v>#DIV/0!</v>
      </c>
      <c r="J25" s="7"/>
      <c r="K25" s="145" t="s">
        <v>0</v>
      </c>
      <c r="L25" s="146"/>
      <c r="M25" s="89" t="e">
        <f>M24/M21</f>
        <v>#DIV/0!</v>
      </c>
      <c r="N25" s="148" t="s">
        <v>0</v>
      </c>
      <c r="O25" s="144"/>
      <c r="P25" s="89" t="e">
        <f>P24/P20</f>
        <v>#DIV/0!</v>
      </c>
      <c r="Q25" s="143" t="s">
        <v>0</v>
      </c>
      <c r="R25" s="144"/>
      <c r="S25" s="89" t="e">
        <f>S24/S20</f>
        <v>#DIV/0!</v>
      </c>
      <c r="T25" s="7"/>
    </row>
    <row r="26" spans="1:20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53" t="s">
        <v>1</v>
      </c>
      <c r="H26" s="154"/>
      <c r="I26" s="119" t="e">
        <f>I25*100</f>
        <v>#DIV/0!</v>
      </c>
      <c r="J26" s="7"/>
      <c r="K26" s="30"/>
      <c r="L26" s="29" t="s">
        <v>1</v>
      </c>
      <c r="M26" s="119" t="e">
        <f>M25*100</f>
        <v>#DIV/0!</v>
      </c>
      <c r="N26" s="153" t="s">
        <v>1</v>
      </c>
      <c r="O26" s="154"/>
      <c r="P26" s="119" t="e">
        <f>P25*100</f>
        <v>#DIV/0!</v>
      </c>
      <c r="Q26" s="155" t="s">
        <v>1</v>
      </c>
      <c r="R26" s="154"/>
      <c r="S26" s="119" t="e">
        <f>S25*100</f>
        <v>#DIV/0!</v>
      </c>
      <c r="T26" s="7"/>
    </row>
    <row r="27" spans="1:20" ht="15.75" customHeight="1">
      <c r="A27" s="135" t="s">
        <v>65</v>
      </c>
      <c r="B27" s="124" t="s">
        <v>48</v>
      </c>
      <c r="C27" s="133">
        <v>3</v>
      </c>
      <c r="D27" s="14"/>
      <c r="E27" s="124" t="s">
        <v>48</v>
      </c>
      <c r="F27" s="133">
        <v>1.2</v>
      </c>
      <c r="G27" s="14"/>
      <c r="H27" s="124" t="s">
        <v>48</v>
      </c>
      <c r="I27" s="133">
        <v>0.6</v>
      </c>
      <c r="J27" s="7"/>
      <c r="K27" s="135" t="s">
        <v>65</v>
      </c>
      <c r="L27" s="124" t="s">
        <v>48</v>
      </c>
      <c r="M27" s="133">
        <v>3</v>
      </c>
      <c r="N27" s="14"/>
      <c r="O27" s="124" t="s">
        <v>48</v>
      </c>
      <c r="P27" s="133">
        <v>1.2</v>
      </c>
      <c r="Q27" s="14"/>
      <c r="R27" s="124" t="s">
        <v>48</v>
      </c>
      <c r="S27" s="133">
        <v>0.6</v>
      </c>
      <c r="T27" s="7"/>
    </row>
    <row r="28" spans="1:20" ht="15.75" customHeight="1">
      <c r="A28" s="30"/>
      <c r="B28" s="124" t="s">
        <v>1</v>
      </c>
      <c r="C28" s="133">
        <v>1.5</v>
      </c>
      <c r="D28" s="14"/>
      <c r="E28" s="124" t="s">
        <v>1</v>
      </c>
      <c r="F28" s="133">
        <v>0.6</v>
      </c>
      <c r="G28" s="14"/>
      <c r="H28" s="124" t="s">
        <v>1</v>
      </c>
      <c r="I28" s="133">
        <v>0.3</v>
      </c>
      <c r="J28" s="7"/>
      <c r="K28" s="30"/>
      <c r="L28" s="124" t="s">
        <v>1</v>
      </c>
      <c r="M28" s="133">
        <v>1.5</v>
      </c>
      <c r="N28" s="14"/>
      <c r="O28" s="124" t="s">
        <v>1</v>
      </c>
      <c r="P28" s="133">
        <v>0.6</v>
      </c>
      <c r="Q28" s="14"/>
      <c r="R28" s="124" t="s">
        <v>1</v>
      </c>
      <c r="S28" s="133">
        <v>0.3</v>
      </c>
      <c r="T28" s="7"/>
    </row>
    <row r="29" spans="1:20" ht="14.25">
      <c r="A29" s="11"/>
      <c r="B29" s="32"/>
      <c r="C29" s="11"/>
      <c r="D29" s="11"/>
      <c r="E29" s="11"/>
      <c r="F29" s="11"/>
      <c r="G29" s="11"/>
      <c r="H29" s="11"/>
      <c r="I29" s="11"/>
      <c r="J29" s="7"/>
      <c r="K29" s="11"/>
      <c r="L29" s="32"/>
      <c r="M29" s="99"/>
      <c r="N29" s="11"/>
      <c r="O29" s="11"/>
      <c r="P29" s="11"/>
      <c r="Q29" s="11"/>
      <c r="R29" s="11"/>
      <c r="S29" s="11"/>
      <c r="T29" s="7"/>
    </row>
    <row r="30" spans="1:20" ht="14.25">
      <c r="A30" s="11"/>
      <c r="B30" s="32"/>
      <c r="C30" s="11"/>
      <c r="D30" s="11"/>
      <c r="E30" s="11"/>
      <c r="F30" s="11"/>
      <c r="G30" s="11"/>
      <c r="H30" s="11"/>
      <c r="I30" s="11"/>
      <c r="J30" s="7"/>
      <c r="K30" s="11"/>
      <c r="L30" s="32"/>
      <c r="M30" s="11"/>
      <c r="N30" s="11"/>
      <c r="O30" s="11"/>
      <c r="P30" s="11"/>
      <c r="Q30" s="11"/>
      <c r="R30" s="11"/>
      <c r="S30" s="11"/>
      <c r="T30" s="7"/>
    </row>
    <row r="31" spans="1:20" ht="15">
      <c r="A31" s="138" t="s">
        <v>74</v>
      </c>
      <c r="B31" s="28" t="s">
        <v>72</v>
      </c>
      <c r="C31" s="139" t="e">
        <f>IF(ABS(C23)&gt;C27,"NON CONFORME","CONFORME")</f>
        <v>#DIV/0!</v>
      </c>
      <c r="D31" s="11"/>
      <c r="E31" s="11"/>
      <c r="F31" s="139" t="e">
        <f>IF(ABS(F23)&gt;F27,"NON CONFORME","CONFORME")</f>
        <v>#DIV/0!</v>
      </c>
      <c r="G31" s="11"/>
      <c r="H31" s="11"/>
      <c r="I31" s="139" t="e">
        <f>IF(ABS(I23)&gt;I27,"NON CONFORME","CONFORME")</f>
        <v>#DIV/0!</v>
      </c>
      <c r="J31" s="7"/>
      <c r="K31" s="138" t="s">
        <v>74</v>
      </c>
      <c r="L31" s="28" t="s">
        <v>72</v>
      </c>
      <c r="M31" s="139" t="e">
        <f>IF(ABS(M23)&gt;M27,"NON CONFORME","CONFORME")</f>
        <v>#DIV/0!</v>
      </c>
      <c r="N31" s="11"/>
      <c r="O31" s="11"/>
      <c r="P31" s="139" t="e">
        <f>IF(ABS(P23)&gt;P27,"NON CONFORME","CONFORME")</f>
        <v>#DIV/0!</v>
      </c>
      <c r="Q31" s="11"/>
      <c r="R31" s="11"/>
      <c r="S31" s="139" t="e">
        <f>IF(ABS(S23)&gt;S27,"NON CONFORME","CONFORME")</f>
        <v>#DIV/0!</v>
      </c>
      <c r="T31" s="7"/>
    </row>
    <row r="32" spans="2:19" ht="15">
      <c r="B32" s="28" t="s">
        <v>73</v>
      </c>
      <c r="C32" s="140" t="e">
        <f>IF(ABS(C26)&gt;C28,"NON CONFORME","CONFORME")</f>
        <v>#DIV/0!</v>
      </c>
      <c r="F32" s="140" t="e">
        <f>IF(ABS(F26)&gt;F28,"NON CONFORME","CONFORME")</f>
        <v>#DIV/0!</v>
      </c>
      <c r="I32" s="140" t="e">
        <f>IF(ABS(I26)&gt;I28,"NON CONFORME","CONFORME")</f>
        <v>#DIV/0!</v>
      </c>
      <c r="L32" s="28" t="s">
        <v>73</v>
      </c>
      <c r="M32" s="140" t="e">
        <f>IF(ABS(M26)&gt;M28,"NON CONFORME","CONFORME")</f>
        <v>#DIV/0!</v>
      </c>
      <c r="P32" s="140" t="e">
        <f>IF(ABS(P26)&gt;P28,"NON CONFORME","CONFORME")</f>
        <v>#DIV/0!</v>
      </c>
      <c r="S32" s="140" t="e">
        <f>IF(ABS(S26)&gt;S28,"NON CONFORME","CONFORME")</f>
        <v>#DIV/0!</v>
      </c>
    </row>
    <row r="33" spans="2:12" ht="15">
      <c r="B33" s="28"/>
      <c r="L33" s="28"/>
    </row>
    <row r="34" spans="1:2" ht="12.75">
      <c r="A34" s="106"/>
      <c r="B34" s="130" t="s">
        <v>47</v>
      </c>
    </row>
    <row r="35" spans="1:2" ht="12.75">
      <c r="A35" s="106" t="s">
        <v>45</v>
      </c>
      <c r="B35" s="109">
        <v>1</v>
      </c>
    </row>
    <row r="36" spans="1:2" ht="12.75">
      <c r="A36" s="106" t="s">
        <v>46</v>
      </c>
      <c r="B36" s="109">
        <v>4</v>
      </c>
    </row>
    <row r="37" spans="1:2" ht="12.75">
      <c r="A37" s="106" t="s">
        <v>43</v>
      </c>
      <c r="B37" s="109">
        <v>2</v>
      </c>
    </row>
    <row r="38" spans="1:2" ht="12.75">
      <c r="A38" s="106" t="s">
        <v>48</v>
      </c>
      <c r="B38" s="109">
        <v>2</v>
      </c>
    </row>
    <row r="39" spans="1:2" ht="12.75">
      <c r="A39" s="106" t="s">
        <v>1</v>
      </c>
      <c r="B39" s="109">
        <v>2</v>
      </c>
    </row>
    <row r="49" ht="12.75">
      <c r="L49" s="110"/>
    </row>
  </sheetData>
  <sheetProtection/>
  <mergeCells count="42">
    <mergeCell ref="N26:O26"/>
    <mergeCell ref="B7:C7"/>
    <mergeCell ref="L7:M7"/>
    <mergeCell ref="A25:B25"/>
    <mergeCell ref="D25:E25"/>
    <mergeCell ref="K25:L25"/>
    <mergeCell ref="N25:O25"/>
    <mergeCell ref="A24:B24"/>
    <mergeCell ref="D24:E24"/>
    <mergeCell ref="K22:L22"/>
    <mergeCell ref="N22:O22"/>
    <mergeCell ref="G22:H22"/>
    <mergeCell ref="K24:L24"/>
    <mergeCell ref="N24:O24"/>
    <mergeCell ref="K23:L23"/>
    <mergeCell ref="N23:O23"/>
    <mergeCell ref="G23:H23"/>
    <mergeCell ref="G24:H24"/>
    <mergeCell ref="K20:L20"/>
    <mergeCell ref="N20:O20"/>
    <mergeCell ref="G20:H20"/>
    <mergeCell ref="A21:B21"/>
    <mergeCell ref="D21:E21"/>
    <mergeCell ref="K21:L21"/>
    <mergeCell ref="N21:O21"/>
    <mergeCell ref="G21:H21"/>
    <mergeCell ref="G25:H25"/>
    <mergeCell ref="G26:H26"/>
    <mergeCell ref="A20:B20"/>
    <mergeCell ref="D20:E20"/>
    <mergeCell ref="A22:B22"/>
    <mergeCell ref="D22:E22"/>
    <mergeCell ref="A23:B23"/>
    <mergeCell ref="D23:E23"/>
    <mergeCell ref="D26:E26"/>
    <mergeCell ref="Q24:R24"/>
    <mergeCell ref="Q25:R25"/>
    <mergeCell ref="Q26:R26"/>
    <mergeCell ref="Q20:R20"/>
    <mergeCell ref="Q21:R21"/>
    <mergeCell ref="Q22:R22"/>
    <mergeCell ref="Q23:R23"/>
  </mergeCells>
  <conditionalFormatting sqref="M23 P23 C23 F23 I23 S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M26:M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M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P26:P27 F26:F27 I26:I27 S26:S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P28 F28 I28 S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0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70" zoomScalePageLayoutView="0" workbookViewId="0" topLeftCell="A1">
      <selection activeCell="M40" sqref="M40"/>
    </sheetView>
  </sheetViews>
  <sheetFormatPr defaultColWidth="11.421875" defaultRowHeight="12.75"/>
  <cols>
    <col min="1" max="1" width="11.421875" style="5" customWidth="1"/>
    <col min="2" max="2" width="11.421875" style="33" customWidth="1"/>
    <col min="3" max="11" width="11.421875" style="5" customWidth="1"/>
    <col min="12" max="12" width="11.421875" style="33" customWidth="1"/>
    <col min="13" max="16384" width="11.421875" style="5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L31" sqref="L31"/>
    </sheetView>
  </sheetViews>
  <sheetFormatPr defaultColWidth="11.421875" defaultRowHeight="12.75"/>
  <cols>
    <col min="1" max="1" width="11.421875" style="5" customWidth="1"/>
    <col min="2" max="2" width="11.421875" style="33" customWidth="1"/>
    <col min="3" max="11" width="11.421875" style="5" customWidth="1"/>
    <col min="12" max="12" width="11.421875" style="33" customWidth="1"/>
    <col min="13" max="16384" width="11.421875" style="5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="70" zoomScaleNormal="70" zoomScalePageLayoutView="0" workbookViewId="0" topLeftCell="B1">
      <selection activeCell="T14" sqref="T14:T17"/>
    </sheetView>
  </sheetViews>
  <sheetFormatPr defaultColWidth="11.421875" defaultRowHeight="12.75"/>
  <cols>
    <col min="1" max="1" width="40.57421875" style="5" customWidth="1"/>
    <col min="2" max="2" width="17.7109375" style="33" customWidth="1"/>
    <col min="3" max="3" width="11.8515625" style="5" customWidth="1"/>
    <col min="4" max="4" width="13.00390625" style="5" customWidth="1"/>
    <col min="5" max="5" width="11.8515625" style="5" customWidth="1"/>
    <col min="6" max="6" width="12.421875" style="5" customWidth="1"/>
    <col min="7" max="7" width="5.00390625" style="5" customWidth="1"/>
    <col min="8" max="8" width="10.57421875" style="5" customWidth="1"/>
    <col min="9" max="9" width="14.57421875" style="5" customWidth="1"/>
    <col min="10" max="10" width="13.00390625" style="5" customWidth="1"/>
    <col min="11" max="11" width="11.421875" style="5" customWidth="1"/>
    <col min="12" max="12" width="30.8515625" style="5" customWidth="1"/>
    <col min="13" max="13" width="17.00390625" style="33" customWidth="1"/>
    <col min="14" max="14" width="11.8515625" style="5" customWidth="1"/>
    <col min="15" max="15" width="13.00390625" style="5" customWidth="1"/>
    <col min="16" max="16" width="11.8515625" style="5" customWidth="1"/>
    <col min="17" max="17" width="12.421875" style="5" customWidth="1"/>
    <col min="18" max="18" width="8.28125" style="5" customWidth="1"/>
    <col min="19" max="19" width="13.7109375" style="5" customWidth="1"/>
    <col min="20" max="20" width="20.7109375" style="5" customWidth="1"/>
    <col min="21" max="21" width="9.57421875" style="79" customWidth="1"/>
    <col min="22" max="22" width="10.140625" style="5" hidden="1" customWidth="1"/>
    <col min="23" max="16384" width="11.421875" style="5" customWidth="1"/>
  </cols>
  <sheetData>
    <row r="1" spans="1:21" ht="19.5">
      <c r="A1" s="1" t="s">
        <v>58</v>
      </c>
      <c r="B1" s="57" t="s">
        <v>18</v>
      </c>
      <c r="D1" s="117" t="s">
        <v>64</v>
      </c>
      <c r="E1" s="58"/>
      <c r="F1" s="58"/>
      <c r="G1" s="3"/>
      <c r="H1" s="3"/>
      <c r="I1" s="3"/>
      <c r="J1" s="3"/>
      <c r="K1" s="4"/>
      <c r="L1" s="1" t="s">
        <v>58</v>
      </c>
      <c r="M1" s="57" t="s">
        <v>18</v>
      </c>
      <c r="O1" s="117" t="s">
        <v>64</v>
      </c>
      <c r="P1" s="58"/>
      <c r="Q1" s="58"/>
      <c r="R1" s="3"/>
      <c r="S1" s="3"/>
      <c r="T1" s="3"/>
      <c r="U1" s="4"/>
    </row>
    <row r="2" spans="1:22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"/>
      <c r="H2" s="3"/>
      <c r="I2" s="3"/>
      <c r="J2" s="3"/>
      <c r="K2" s="7"/>
      <c r="L2" s="114" t="s">
        <v>59</v>
      </c>
      <c r="M2" s="115" t="s">
        <v>60</v>
      </c>
      <c r="N2" s="3"/>
      <c r="O2" s="3"/>
      <c r="P2" s="116" t="s">
        <v>61</v>
      </c>
      <c r="Q2" s="3"/>
      <c r="R2" s="3"/>
      <c r="S2" s="3"/>
      <c r="T2" s="3"/>
      <c r="U2" s="3"/>
      <c r="V2" s="7"/>
    </row>
    <row r="3" spans="1:22" ht="22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3"/>
      <c r="K3" s="7"/>
      <c r="L3" s="117" t="s">
        <v>62</v>
      </c>
      <c r="M3" s="8"/>
      <c r="N3" s="3"/>
      <c r="O3" s="59"/>
      <c r="P3" s="116" t="s">
        <v>63</v>
      </c>
      <c r="Q3" s="3"/>
      <c r="R3" s="3"/>
      <c r="S3" s="3"/>
      <c r="T3" s="3"/>
      <c r="U3" s="3"/>
      <c r="V3" s="7"/>
    </row>
    <row r="4" spans="1:22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11"/>
      <c r="K4" s="7"/>
      <c r="L4" s="28" t="s">
        <v>9</v>
      </c>
      <c r="M4" s="9"/>
      <c r="N4" s="71"/>
      <c r="O4" s="3"/>
      <c r="P4" s="28" t="s">
        <v>70</v>
      </c>
      <c r="Q4" s="85"/>
      <c r="R4" s="11"/>
      <c r="S4" s="11"/>
      <c r="T4" s="11"/>
      <c r="U4" s="78"/>
      <c r="V4" s="7"/>
    </row>
    <row r="5" spans="1:22" ht="17.25" customHeight="1">
      <c r="A5" s="28" t="s">
        <v>10</v>
      </c>
      <c r="B5" s="12"/>
      <c r="C5" s="71"/>
      <c r="D5" s="125"/>
      <c r="E5" s="126"/>
      <c r="F5" s="85"/>
      <c r="G5" s="11"/>
      <c r="H5" s="11"/>
      <c r="I5" s="11"/>
      <c r="J5" s="11"/>
      <c r="K5" s="7"/>
      <c r="L5" s="28" t="s">
        <v>10</v>
      </c>
      <c r="M5" s="12"/>
      <c r="N5" s="71"/>
      <c r="O5" s="127"/>
      <c r="P5" s="126"/>
      <c r="Q5" s="85"/>
      <c r="R5" s="11"/>
      <c r="S5" s="11"/>
      <c r="T5" s="11"/>
      <c r="U5" s="78"/>
      <c r="V5" s="7"/>
    </row>
    <row r="6" spans="1:22" ht="17.25" customHeight="1">
      <c r="A6" s="28" t="s">
        <v>11</v>
      </c>
      <c r="B6" s="10"/>
      <c r="C6" s="71"/>
      <c r="D6" s="147" t="s">
        <v>26</v>
      </c>
      <c r="E6" s="147"/>
      <c r="F6" s="85"/>
      <c r="G6" s="113" t="s">
        <v>57</v>
      </c>
      <c r="H6" s="113"/>
      <c r="I6" s="11"/>
      <c r="J6" s="11"/>
      <c r="K6" s="7"/>
      <c r="L6" s="28" t="s">
        <v>11</v>
      </c>
      <c r="M6" s="10"/>
      <c r="N6" s="71"/>
      <c r="O6" s="147" t="s">
        <v>26</v>
      </c>
      <c r="P6" s="147"/>
      <c r="Q6" s="85"/>
      <c r="R6" s="113" t="s">
        <v>57</v>
      </c>
      <c r="S6" s="113"/>
      <c r="T6" s="11"/>
      <c r="U6" s="78"/>
      <c r="V6" s="7"/>
    </row>
    <row r="7" spans="1:22" ht="29.25" customHeight="1">
      <c r="A7" s="13" t="s">
        <v>17</v>
      </c>
      <c r="B7" s="141" t="s">
        <v>31</v>
      </c>
      <c r="C7" s="142"/>
      <c r="D7" s="14"/>
      <c r="E7" s="14" t="s">
        <v>25</v>
      </c>
      <c r="F7" s="83">
        <v>1.0033</v>
      </c>
      <c r="G7" s="11"/>
      <c r="H7" s="11"/>
      <c r="I7" s="11"/>
      <c r="J7" s="11"/>
      <c r="K7" s="7"/>
      <c r="L7" s="13" t="s">
        <v>17</v>
      </c>
      <c r="M7" s="141" t="s">
        <v>30</v>
      </c>
      <c r="N7" s="142"/>
      <c r="O7" s="14"/>
      <c r="P7" s="14" t="s">
        <v>25</v>
      </c>
      <c r="Q7" s="83">
        <v>1.0033</v>
      </c>
      <c r="R7" s="11"/>
      <c r="S7" s="11"/>
      <c r="T7" s="11"/>
      <c r="U7" s="78"/>
      <c r="V7" s="7"/>
    </row>
    <row r="8" spans="1:22" ht="14.25">
      <c r="A8" s="15"/>
      <c r="B8" s="16"/>
      <c r="C8" s="11"/>
      <c r="D8" s="15"/>
      <c r="E8" s="15"/>
      <c r="F8" s="15"/>
      <c r="G8" s="15"/>
      <c r="H8" s="15"/>
      <c r="I8" s="15"/>
      <c r="J8" s="15"/>
      <c r="K8" s="7"/>
      <c r="L8" s="15"/>
      <c r="M8" s="16"/>
      <c r="N8" s="11"/>
      <c r="O8" s="15"/>
      <c r="P8" s="15"/>
      <c r="Q8" s="15"/>
      <c r="R8" s="15"/>
      <c r="S8" s="15"/>
      <c r="T8" s="15"/>
      <c r="U8" s="78"/>
      <c r="V8" s="7"/>
    </row>
    <row r="9" spans="1:22" ht="15.75">
      <c r="A9" s="87" t="s">
        <v>69</v>
      </c>
      <c r="B9" s="17">
        <v>10</v>
      </c>
      <c r="C9" s="18" t="s">
        <v>68</v>
      </c>
      <c r="D9" s="15"/>
      <c r="E9" s="17">
        <v>25</v>
      </c>
      <c r="F9" s="18" t="s">
        <v>38</v>
      </c>
      <c r="G9" s="11"/>
      <c r="H9" s="15"/>
      <c r="I9" s="17">
        <v>50</v>
      </c>
      <c r="J9" s="18" t="s">
        <v>21</v>
      </c>
      <c r="K9" s="7"/>
      <c r="L9" s="87" t="s">
        <v>76</v>
      </c>
      <c r="M9" s="17">
        <v>10</v>
      </c>
      <c r="N9" s="18" t="s">
        <v>68</v>
      </c>
      <c r="O9" s="15"/>
      <c r="P9" s="17">
        <v>25</v>
      </c>
      <c r="Q9" s="18" t="s">
        <v>38</v>
      </c>
      <c r="R9" s="15"/>
      <c r="S9" s="17">
        <v>50</v>
      </c>
      <c r="T9" s="18" t="s">
        <v>21</v>
      </c>
      <c r="U9" s="78"/>
      <c r="V9" s="7"/>
    </row>
    <row r="10" spans="1:22" ht="15">
      <c r="A10" s="29" t="s">
        <v>5</v>
      </c>
      <c r="B10" s="80">
        <f>B9-((B9*B11)/100)</f>
        <v>9.5</v>
      </c>
      <c r="C10" s="81">
        <f>B9+((B9*B11)/100)</f>
        <v>10.5</v>
      </c>
      <c r="D10" s="15"/>
      <c r="E10" s="80">
        <f>E9-((E9*E11)/100)</f>
        <v>24.5</v>
      </c>
      <c r="F10" s="81">
        <f>E9+((E9*E11)/100)</f>
        <v>25.5</v>
      </c>
      <c r="G10" s="11"/>
      <c r="H10" s="15"/>
      <c r="I10" s="80">
        <f>I9-((I9*I11)/100)</f>
        <v>49.5</v>
      </c>
      <c r="J10" s="81">
        <f>I9+((I9*I11)/100)</f>
        <v>50.5</v>
      </c>
      <c r="K10" s="7"/>
      <c r="L10" s="29" t="s">
        <v>5</v>
      </c>
      <c r="M10" s="80">
        <f>M9-((M9*M11)/100)</f>
        <v>9.5</v>
      </c>
      <c r="N10" s="81">
        <f>M9+((M9*M11)/100)</f>
        <v>10.5</v>
      </c>
      <c r="O10" s="15"/>
      <c r="P10" s="80">
        <f>P9-((P9*P11)/100)</f>
        <v>24.5</v>
      </c>
      <c r="Q10" s="81">
        <f>P9+((P9*P11)/100)</f>
        <v>25.5</v>
      </c>
      <c r="R10" s="97"/>
      <c r="S10" s="80">
        <f>S9-((S9*S11)/100)</f>
        <v>49.5</v>
      </c>
      <c r="T10" s="81">
        <f>S9+((S9*S11)/100)</f>
        <v>50.5</v>
      </c>
      <c r="U10" s="78"/>
      <c r="V10" s="7"/>
    </row>
    <row r="11" spans="1:22" ht="15">
      <c r="A11" s="29" t="s">
        <v>6</v>
      </c>
      <c r="B11" s="19">
        <v>5</v>
      </c>
      <c r="C11" s="20"/>
      <c r="D11" s="15"/>
      <c r="E11" s="19">
        <v>2</v>
      </c>
      <c r="F11" s="20"/>
      <c r="G11" s="11"/>
      <c r="H11" s="15"/>
      <c r="I11" s="19">
        <v>1</v>
      </c>
      <c r="J11" s="20"/>
      <c r="K11" s="7"/>
      <c r="L11" s="29" t="s">
        <v>6</v>
      </c>
      <c r="M11" s="19">
        <v>5</v>
      </c>
      <c r="N11" s="20"/>
      <c r="O11" s="15"/>
      <c r="P11" s="19">
        <v>2</v>
      </c>
      <c r="Q11" s="20"/>
      <c r="R11" s="15"/>
      <c r="S11" s="19">
        <v>1</v>
      </c>
      <c r="T11" s="20"/>
      <c r="U11" s="78"/>
      <c r="V11" s="7"/>
    </row>
    <row r="12" spans="1:22" ht="15">
      <c r="A12" s="29" t="s">
        <v>7</v>
      </c>
      <c r="B12" s="21">
        <v>2</v>
      </c>
      <c r="C12" s="22"/>
      <c r="D12" s="15"/>
      <c r="E12" s="21">
        <v>0.8</v>
      </c>
      <c r="F12" s="22"/>
      <c r="G12" s="11"/>
      <c r="H12" s="15"/>
      <c r="I12" s="21">
        <v>0.4</v>
      </c>
      <c r="J12" s="22"/>
      <c r="K12" s="7"/>
      <c r="L12" s="29" t="s">
        <v>7</v>
      </c>
      <c r="M12" s="21">
        <v>2</v>
      </c>
      <c r="N12" s="22"/>
      <c r="O12" s="15"/>
      <c r="P12" s="21">
        <v>0.8</v>
      </c>
      <c r="Q12" s="22"/>
      <c r="R12" s="15"/>
      <c r="S12" s="21">
        <v>0.4</v>
      </c>
      <c r="T12" s="22"/>
      <c r="U12" s="78"/>
      <c r="V12" s="7"/>
    </row>
    <row r="13" spans="1:22" ht="15.75">
      <c r="A13" s="87" t="s">
        <v>43</v>
      </c>
      <c r="B13" s="23"/>
      <c r="C13" s="24"/>
      <c r="D13" s="15"/>
      <c r="E13" s="60"/>
      <c r="F13" s="24"/>
      <c r="G13" s="11"/>
      <c r="H13" s="15"/>
      <c r="I13" s="60"/>
      <c r="J13" s="24"/>
      <c r="K13" s="7"/>
      <c r="L13" s="101" t="s">
        <v>43</v>
      </c>
      <c r="M13" s="23"/>
      <c r="N13" s="24"/>
      <c r="O13" s="15"/>
      <c r="P13" s="60"/>
      <c r="Q13" s="24"/>
      <c r="R13" s="15"/>
      <c r="S13" s="60"/>
      <c r="T13" s="24"/>
      <c r="U13" s="78"/>
      <c r="V13" s="7"/>
    </row>
    <row r="14" spans="1:22" ht="14.25">
      <c r="A14" s="11"/>
      <c r="B14" s="25" t="s">
        <v>12</v>
      </c>
      <c r="C14" s="82"/>
      <c r="D14" s="15"/>
      <c r="E14" s="19" t="s">
        <v>12</v>
      </c>
      <c r="F14" s="82"/>
      <c r="G14" s="11"/>
      <c r="H14" s="15"/>
      <c r="I14" s="19" t="s">
        <v>12</v>
      </c>
      <c r="J14" s="82"/>
      <c r="K14" s="7"/>
      <c r="L14" s="11"/>
      <c r="M14" s="25" t="s">
        <v>12</v>
      </c>
      <c r="N14" s="82"/>
      <c r="O14" s="15"/>
      <c r="P14" s="19" t="s">
        <v>12</v>
      </c>
      <c r="Q14" s="82"/>
      <c r="R14" s="15"/>
      <c r="S14" s="19" t="s">
        <v>12</v>
      </c>
      <c r="T14" s="82"/>
      <c r="U14" s="78"/>
      <c r="V14" s="7"/>
    </row>
    <row r="15" spans="1:22" ht="14.25">
      <c r="A15" s="11"/>
      <c r="B15" s="25" t="s">
        <v>13</v>
      </c>
      <c r="C15" s="82"/>
      <c r="D15" s="15"/>
      <c r="E15" s="19" t="s">
        <v>13</v>
      </c>
      <c r="F15" s="82"/>
      <c r="G15" s="11"/>
      <c r="H15" s="15"/>
      <c r="I15" s="19" t="s">
        <v>13</v>
      </c>
      <c r="J15" s="82"/>
      <c r="K15" s="7"/>
      <c r="L15" s="11"/>
      <c r="M15" s="25" t="s">
        <v>13</v>
      </c>
      <c r="N15" s="82"/>
      <c r="O15" s="15"/>
      <c r="P15" s="19" t="s">
        <v>13</v>
      </c>
      <c r="Q15" s="82"/>
      <c r="R15" s="15"/>
      <c r="S15" s="19" t="s">
        <v>13</v>
      </c>
      <c r="T15" s="82"/>
      <c r="U15" s="78"/>
      <c r="V15" s="7"/>
    </row>
    <row r="16" spans="1:22" ht="14.25">
      <c r="A16" s="11"/>
      <c r="B16" s="25" t="s">
        <v>14</v>
      </c>
      <c r="C16" s="82"/>
      <c r="D16" s="15"/>
      <c r="E16" s="19" t="s">
        <v>14</v>
      </c>
      <c r="F16" s="82"/>
      <c r="G16" s="11"/>
      <c r="H16" s="15"/>
      <c r="I16" s="19" t="s">
        <v>14</v>
      </c>
      <c r="J16" s="82"/>
      <c r="K16" s="7"/>
      <c r="L16" s="11"/>
      <c r="M16" s="25" t="s">
        <v>14</v>
      </c>
      <c r="N16" s="82"/>
      <c r="O16" s="15"/>
      <c r="P16" s="19" t="s">
        <v>14</v>
      </c>
      <c r="Q16" s="82"/>
      <c r="R16" s="15"/>
      <c r="S16" s="19" t="s">
        <v>14</v>
      </c>
      <c r="T16" s="82"/>
      <c r="U16" s="78"/>
      <c r="V16" s="7"/>
    </row>
    <row r="17" spans="1:22" ht="14.25">
      <c r="A17" s="11"/>
      <c r="B17" s="25" t="s">
        <v>15</v>
      </c>
      <c r="C17" s="82"/>
      <c r="D17" s="15"/>
      <c r="E17" s="19" t="s">
        <v>15</v>
      </c>
      <c r="F17" s="82"/>
      <c r="G17" s="11"/>
      <c r="H17" s="15"/>
      <c r="I17" s="19" t="s">
        <v>15</v>
      </c>
      <c r="J17" s="82"/>
      <c r="K17" s="7"/>
      <c r="L17" s="11"/>
      <c r="M17" s="25" t="s">
        <v>15</v>
      </c>
      <c r="N17" s="82"/>
      <c r="O17" s="15"/>
      <c r="P17" s="19" t="s">
        <v>15</v>
      </c>
      <c r="Q17" s="82"/>
      <c r="R17" s="15"/>
      <c r="S17" s="19" t="s">
        <v>15</v>
      </c>
      <c r="T17" s="82"/>
      <c r="U17" s="78"/>
      <c r="V17" s="7"/>
    </row>
    <row r="18" spans="1:22" ht="14.25">
      <c r="A18" s="11"/>
      <c r="B18" s="21"/>
      <c r="C18" s="26"/>
      <c r="D18" s="15"/>
      <c r="E18" s="61"/>
      <c r="F18" s="26">
        <v>0</v>
      </c>
      <c r="G18" s="11"/>
      <c r="H18" s="15"/>
      <c r="I18" s="61"/>
      <c r="J18" s="88"/>
      <c r="K18" s="7"/>
      <c r="L18" s="11"/>
      <c r="M18" s="21"/>
      <c r="N18" s="26"/>
      <c r="O18" s="15"/>
      <c r="P18" s="61"/>
      <c r="Q18" s="26"/>
      <c r="R18" s="15"/>
      <c r="S18" s="61"/>
      <c r="T18" s="26">
        <v>0</v>
      </c>
      <c r="U18" s="78"/>
      <c r="V18" s="7"/>
    </row>
    <row r="19" spans="1:22" ht="14.25">
      <c r="A19" s="11"/>
      <c r="B19" s="27"/>
      <c r="C19" s="15"/>
      <c r="D19" s="15"/>
      <c r="E19" s="15"/>
      <c r="F19" s="15"/>
      <c r="G19" s="15"/>
      <c r="H19" s="15"/>
      <c r="I19" s="15"/>
      <c r="J19" s="15"/>
      <c r="K19" s="7"/>
      <c r="L19" s="11"/>
      <c r="M19" s="27"/>
      <c r="N19" s="15"/>
      <c r="O19" s="15"/>
      <c r="P19" s="15"/>
      <c r="Q19" s="15"/>
      <c r="R19" s="15"/>
      <c r="S19" s="15"/>
      <c r="T19" s="15"/>
      <c r="U19" s="78"/>
      <c r="V19" s="7"/>
    </row>
    <row r="20" spans="1:22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>
        <f>AVERAGE(F14:F18)</f>
        <v>0</v>
      </c>
      <c r="G20" s="11"/>
      <c r="H20" s="143" t="s">
        <v>75</v>
      </c>
      <c r="I20" s="144"/>
      <c r="J20" s="89" t="e">
        <f>AVERAGE(J14:J17)</f>
        <v>#DIV/0!</v>
      </c>
      <c r="K20" s="7"/>
      <c r="L20" s="145" t="s">
        <v>75</v>
      </c>
      <c r="M20" s="146"/>
      <c r="N20" s="89" t="e">
        <f>(AVERAGE(N14:N17))</f>
        <v>#DIV/0!</v>
      </c>
      <c r="O20" s="148" t="s">
        <v>75</v>
      </c>
      <c r="P20" s="144"/>
      <c r="Q20" s="89" t="e">
        <f>AVERAGE(Q14:Q17)</f>
        <v>#DIV/0!</v>
      </c>
      <c r="R20" s="143" t="s">
        <v>75</v>
      </c>
      <c r="S20" s="144"/>
      <c r="T20" s="89">
        <f>AVERAGE(T14:T18)</f>
        <v>0</v>
      </c>
      <c r="U20" s="78"/>
      <c r="V20" s="7"/>
    </row>
    <row r="21" spans="1:22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>
        <f>F20*F7</f>
        <v>0</v>
      </c>
      <c r="G21" s="11"/>
      <c r="H21" s="151" t="s">
        <v>27</v>
      </c>
      <c r="I21" s="150"/>
      <c r="J21" s="90" t="e">
        <f>J20*F7</f>
        <v>#DIV/0!</v>
      </c>
      <c r="K21" s="7"/>
      <c r="L21" s="149" t="s">
        <v>27</v>
      </c>
      <c r="M21" s="150"/>
      <c r="N21" s="90" t="e">
        <f>N20*Q7</f>
        <v>#DIV/0!</v>
      </c>
      <c r="O21" s="149" t="s">
        <v>27</v>
      </c>
      <c r="P21" s="150"/>
      <c r="Q21" s="90" t="e">
        <f>Q20*Q7</f>
        <v>#DIV/0!</v>
      </c>
      <c r="R21" s="151" t="s">
        <v>27</v>
      </c>
      <c r="S21" s="150"/>
      <c r="T21" s="90">
        <f>T20*Q7</f>
        <v>0</v>
      </c>
      <c r="U21" s="78"/>
      <c r="V21" s="7"/>
    </row>
    <row r="22" spans="1:22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>
        <f>(F21-E9)</f>
        <v>-25</v>
      </c>
      <c r="G22" s="11"/>
      <c r="H22" s="143" t="s">
        <v>2</v>
      </c>
      <c r="I22" s="144"/>
      <c r="J22" s="89" t="e">
        <f>(J21-I9)</f>
        <v>#DIV/0!</v>
      </c>
      <c r="K22" s="7"/>
      <c r="L22" s="145" t="s">
        <v>2</v>
      </c>
      <c r="M22" s="146"/>
      <c r="N22" s="89" t="e">
        <f>(N21-M9)</f>
        <v>#DIV/0!</v>
      </c>
      <c r="O22" s="148" t="s">
        <v>2</v>
      </c>
      <c r="P22" s="144"/>
      <c r="Q22" s="89" t="e">
        <f>(Q21-P9)</f>
        <v>#DIV/0!</v>
      </c>
      <c r="R22" s="143" t="s">
        <v>2</v>
      </c>
      <c r="S22" s="144"/>
      <c r="T22" s="89">
        <f>(T21-S9)</f>
        <v>-50</v>
      </c>
      <c r="U22" s="78"/>
      <c r="V22" s="7"/>
    </row>
    <row r="23" spans="1:22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>
        <f>((F21-E9)/E9)*100</f>
        <v>-100</v>
      </c>
      <c r="G23" s="11"/>
      <c r="H23" s="143" t="s">
        <v>3</v>
      </c>
      <c r="I23" s="144"/>
      <c r="J23" s="118" t="e">
        <f>((J21-I9)/I9)*100</f>
        <v>#DIV/0!</v>
      </c>
      <c r="K23" s="7" t="s">
        <v>66</v>
      </c>
      <c r="L23" s="147" t="s">
        <v>3</v>
      </c>
      <c r="M23" s="152"/>
      <c r="N23" s="118" t="e">
        <f>((N21-M9)/M9)*100</f>
        <v>#DIV/0!</v>
      </c>
      <c r="O23" s="148" t="s">
        <v>3</v>
      </c>
      <c r="P23" s="144"/>
      <c r="Q23" s="118" t="e">
        <f>((Q21-P9)/P9)*100</f>
        <v>#DIV/0!</v>
      </c>
      <c r="R23" s="143" t="s">
        <v>3</v>
      </c>
      <c r="S23" s="144"/>
      <c r="T23" s="118">
        <f>((T21-S9)/S9)*100</f>
        <v>-100</v>
      </c>
      <c r="U23" s="78"/>
      <c r="V23" s="7"/>
    </row>
    <row r="24" spans="1:22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1"/>
      <c r="H24" s="143" t="s">
        <v>4</v>
      </c>
      <c r="I24" s="144"/>
      <c r="J24" s="89" t="e">
        <f>STDEV(J14:J17)</f>
        <v>#DIV/0!</v>
      </c>
      <c r="K24" s="7"/>
      <c r="L24" s="145" t="s">
        <v>4</v>
      </c>
      <c r="M24" s="146"/>
      <c r="N24" s="89" t="e">
        <f>STDEV(N14:N17)</f>
        <v>#DIV/0!</v>
      </c>
      <c r="O24" s="148" t="s">
        <v>4</v>
      </c>
      <c r="P24" s="144"/>
      <c r="Q24" s="89" t="e">
        <f>STDEV(Q14:Q17)</f>
        <v>#DIV/0!</v>
      </c>
      <c r="R24" s="143" t="s">
        <v>4</v>
      </c>
      <c r="S24" s="144"/>
      <c r="T24" s="89" t="e">
        <f>STDEV(T14:T17)</f>
        <v>#DIV/0!</v>
      </c>
      <c r="U24" s="78"/>
      <c r="V24" s="7"/>
    </row>
    <row r="25" spans="1:22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1"/>
      <c r="H25" s="143" t="s">
        <v>0</v>
      </c>
      <c r="I25" s="144"/>
      <c r="J25" s="137" t="e">
        <f>J24/J20</f>
        <v>#DIV/0!</v>
      </c>
      <c r="K25" s="7"/>
      <c r="L25" s="145" t="s">
        <v>0</v>
      </c>
      <c r="M25" s="146"/>
      <c r="N25" s="89" t="e">
        <f>N24/N21</f>
        <v>#DIV/0!</v>
      </c>
      <c r="O25" s="148" t="s">
        <v>0</v>
      </c>
      <c r="P25" s="144"/>
      <c r="Q25" s="89" t="e">
        <f>Q24/Q20</f>
        <v>#DIV/0!</v>
      </c>
      <c r="R25" s="143" t="s">
        <v>0</v>
      </c>
      <c r="S25" s="144"/>
      <c r="T25" s="89" t="e">
        <f>T24/T20</f>
        <v>#DIV/0!</v>
      </c>
      <c r="U25" s="78"/>
      <c r="V25" s="7"/>
    </row>
    <row r="26" spans="1:22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1"/>
      <c r="H26" s="155" t="s">
        <v>1</v>
      </c>
      <c r="I26" s="154"/>
      <c r="J26" s="119" t="e">
        <f>J25*100</f>
        <v>#DIV/0!</v>
      </c>
      <c r="K26" s="7" t="s">
        <v>67</v>
      </c>
      <c r="L26" s="30"/>
      <c r="M26" s="29" t="s">
        <v>1</v>
      </c>
      <c r="N26" s="119" t="e">
        <f>N25*100</f>
        <v>#DIV/0!</v>
      </c>
      <c r="O26" s="153" t="s">
        <v>1</v>
      </c>
      <c r="P26" s="154"/>
      <c r="Q26" s="119" t="e">
        <f>Q25*100</f>
        <v>#DIV/0!</v>
      </c>
      <c r="R26" s="155" t="s">
        <v>1</v>
      </c>
      <c r="S26" s="154"/>
      <c r="T26" s="119" t="e">
        <f>T25*100</f>
        <v>#DIV/0!</v>
      </c>
      <c r="U26" s="78"/>
      <c r="V26" s="7"/>
    </row>
    <row r="27" spans="1:22" ht="15.75" customHeight="1">
      <c r="A27" s="135" t="s">
        <v>65</v>
      </c>
      <c r="B27" s="124" t="s">
        <v>48</v>
      </c>
      <c r="C27" s="133">
        <v>5</v>
      </c>
      <c r="D27" s="14"/>
      <c r="E27" s="124" t="s">
        <v>48</v>
      </c>
      <c r="F27" s="133">
        <v>2</v>
      </c>
      <c r="G27" s="11"/>
      <c r="H27" s="14"/>
      <c r="I27" s="124" t="s">
        <v>48</v>
      </c>
      <c r="J27" s="133">
        <v>1</v>
      </c>
      <c r="K27" s="7"/>
      <c r="L27" s="135" t="s">
        <v>65</v>
      </c>
      <c r="M27" s="124" t="s">
        <v>48</v>
      </c>
      <c r="N27" s="133">
        <v>5</v>
      </c>
      <c r="O27" s="14"/>
      <c r="P27" s="124" t="s">
        <v>48</v>
      </c>
      <c r="Q27" s="133">
        <v>2</v>
      </c>
      <c r="R27" s="14"/>
      <c r="S27" s="124" t="s">
        <v>48</v>
      </c>
      <c r="T27" s="133">
        <v>1</v>
      </c>
      <c r="U27" s="78"/>
      <c r="V27" s="7"/>
    </row>
    <row r="28" spans="1:22" ht="15.75" customHeight="1">
      <c r="A28" s="30"/>
      <c r="B28" s="124" t="s">
        <v>1</v>
      </c>
      <c r="C28" s="133">
        <v>2</v>
      </c>
      <c r="D28" s="14"/>
      <c r="E28" s="124" t="s">
        <v>1</v>
      </c>
      <c r="F28" s="133">
        <v>0.8</v>
      </c>
      <c r="G28" s="11"/>
      <c r="H28" s="14"/>
      <c r="I28" s="124" t="s">
        <v>1</v>
      </c>
      <c r="J28" s="133">
        <v>0.4</v>
      </c>
      <c r="K28" s="7"/>
      <c r="L28" s="30"/>
      <c r="M28" s="124" t="s">
        <v>1</v>
      </c>
      <c r="N28" s="133">
        <v>2</v>
      </c>
      <c r="O28" s="14"/>
      <c r="P28" s="124" t="s">
        <v>1</v>
      </c>
      <c r="Q28" s="133">
        <v>0.8</v>
      </c>
      <c r="R28" s="14"/>
      <c r="S28" s="124" t="s">
        <v>1</v>
      </c>
      <c r="T28" s="133">
        <v>0.4</v>
      </c>
      <c r="U28" s="78"/>
      <c r="V28" s="7"/>
    </row>
    <row r="29" spans="1:22" ht="15.75" customHeight="1">
      <c r="A29" s="77"/>
      <c r="B29" s="28"/>
      <c r="C29" s="31"/>
      <c r="D29" s="14"/>
      <c r="E29" s="14"/>
      <c r="F29" s="31"/>
      <c r="G29" s="11"/>
      <c r="H29" s="11"/>
      <c r="I29" s="11"/>
      <c r="J29" s="11"/>
      <c r="K29" s="7"/>
      <c r="L29" s="77"/>
      <c r="M29" s="28"/>
      <c r="N29" s="31"/>
      <c r="O29" s="14"/>
      <c r="P29" s="14"/>
      <c r="Q29" s="31"/>
      <c r="R29" s="11"/>
      <c r="S29" s="11"/>
      <c r="T29" s="11"/>
      <c r="U29" s="78"/>
      <c r="V29" s="7"/>
    </row>
    <row r="30" spans="1:22" ht="15.75" customHeight="1">
      <c r="A30" s="138" t="s">
        <v>74</v>
      </c>
      <c r="B30" s="28" t="s">
        <v>72</v>
      </c>
      <c r="C30" s="31" t="e">
        <f>IF(ABS(C23)&gt;C27,"Non conforme","Conforme")</f>
        <v>#DIV/0!</v>
      </c>
      <c r="D30" s="14"/>
      <c r="E30" s="14"/>
      <c r="F30" s="31" t="str">
        <f>IF(ABS(F23)&gt;F27,"NON CONFORME","CONFORME")</f>
        <v>NON CONFORME</v>
      </c>
      <c r="G30" s="11"/>
      <c r="H30" s="11"/>
      <c r="I30" s="11"/>
      <c r="J30" s="139" t="e">
        <f>IF(ABS(J23)&gt;J27,"NON CONFORME","NON CONFORME")</f>
        <v>#DIV/0!</v>
      </c>
      <c r="K30" s="7"/>
      <c r="L30" s="138" t="s">
        <v>74</v>
      </c>
      <c r="M30" s="28" t="s">
        <v>72</v>
      </c>
      <c r="N30" s="31" t="e">
        <f>IF(ABS(N23)&gt;N27,"NON CONFORME","CONFORME")</f>
        <v>#DIV/0!</v>
      </c>
      <c r="O30" s="14"/>
      <c r="P30" s="14"/>
      <c r="Q30" s="31" t="e">
        <f>IF(ABS(Q23)/Q27,"NON CONFORME","CONFORME")</f>
        <v>#DIV/0!</v>
      </c>
      <c r="R30" s="11"/>
      <c r="S30" s="11"/>
      <c r="T30" s="139" t="str">
        <f>IF(ABS(T23)&gt;T27,"NON CONFORME","CONFORME")</f>
        <v>NON CONFORME</v>
      </c>
      <c r="U30" s="78"/>
      <c r="V30" s="7"/>
    </row>
    <row r="31" spans="1:22" ht="15.75" customHeight="1">
      <c r="A31" s="77"/>
      <c r="B31" s="28" t="s">
        <v>73</v>
      </c>
      <c r="C31" s="31" t="e">
        <f>IF(ABS(C26)&gt;C28,"NON CONFORME","CONFORME")</f>
        <v>#DIV/0!</v>
      </c>
      <c r="D31" s="14"/>
      <c r="E31" s="14"/>
      <c r="F31" s="31" t="e">
        <f>IF(ABS(F26)&gt;F28,"NON CONFORME","CONFORME")</f>
        <v>#DIV/0!</v>
      </c>
      <c r="G31" s="11"/>
      <c r="H31" s="11"/>
      <c r="I31" s="11"/>
      <c r="J31" s="139" t="e">
        <f>IF(ABS(J26)&gt;J28,"NON CONFORME","CONFORME")</f>
        <v>#DIV/0!</v>
      </c>
      <c r="K31" s="7"/>
      <c r="L31" s="77"/>
      <c r="M31" s="28" t="s">
        <v>73</v>
      </c>
      <c r="N31" s="31" t="e">
        <f>IF(ABS(N26)&gt;N28,"NON CONFORME","CONFORME")</f>
        <v>#DIV/0!</v>
      </c>
      <c r="O31" s="14"/>
      <c r="P31" s="14"/>
      <c r="Q31" s="31" t="e">
        <f>IF(ABS(Q26)&gt;Q28,"NON CONFORME","CONFORME")</f>
        <v>#DIV/0!</v>
      </c>
      <c r="R31" s="11"/>
      <c r="S31" s="11"/>
      <c r="T31" s="139" t="e">
        <f>IF(ABS(T26)&gt;T28,"NON CONFORME","CONFORME")</f>
        <v>#DIV/0!</v>
      </c>
      <c r="U31" s="78"/>
      <c r="V31" s="7"/>
    </row>
    <row r="32" spans="1:22" ht="15.75" customHeight="1">
      <c r="A32" s="77"/>
      <c r="B32" s="28"/>
      <c r="C32" s="31"/>
      <c r="D32" s="14"/>
      <c r="E32" s="14"/>
      <c r="F32" s="31"/>
      <c r="G32" s="11"/>
      <c r="H32" s="11"/>
      <c r="I32" s="11"/>
      <c r="J32" s="11"/>
      <c r="K32" s="7"/>
      <c r="L32" s="77"/>
      <c r="M32" s="28"/>
      <c r="N32" s="31"/>
      <c r="O32" s="14"/>
      <c r="P32" s="14"/>
      <c r="Q32" s="31"/>
      <c r="R32" s="11"/>
      <c r="S32" s="11"/>
      <c r="T32" s="11"/>
      <c r="U32" s="78"/>
      <c r="V32" s="7"/>
    </row>
    <row r="33" spans="1:22" ht="15.75" customHeight="1">
      <c r="A33" s="77"/>
      <c r="B33" s="28"/>
      <c r="C33" s="31"/>
      <c r="D33" s="14"/>
      <c r="E33" s="14"/>
      <c r="F33" s="31"/>
      <c r="G33" s="11"/>
      <c r="H33" s="11"/>
      <c r="I33" s="11"/>
      <c r="J33" s="11"/>
      <c r="K33" s="7"/>
      <c r="L33" s="77"/>
      <c r="M33" s="28"/>
      <c r="N33" s="31"/>
      <c r="O33" s="14"/>
      <c r="P33" s="14"/>
      <c r="Q33" s="31"/>
      <c r="R33" s="11"/>
      <c r="S33" s="11"/>
      <c r="T33" s="11"/>
      <c r="U33" s="78"/>
      <c r="V33" s="7"/>
    </row>
    <row r="34" spans="1:22" ht="14.25">
      <c r="A34" s="72"/>
      <c r="B34" s="32"/>
      <c r="C34" s="11"/>
      <c r="D34" s="11"/>
      <c r="E34" s="11"/>
      <c r="F34" s="11"/>
      <c r="G34" s="11"/>
      <c r="H34" s="11"/>
      <c r="I34" s="11"/>
      <c r="J34" s="11"/>
      <c r="K34" s="7"/>
      <c r="L34" s="72"/>
      <c r="M34" s="32"/>
      <c r="N34" s="11"/>
      <c r="O34" s="11"/>
      <c r="P34" s="11"/>
      <c r="Q34" s="11"/>
      <c r="R34" s="11"/>
      <c r="S34" s="11"/>
      <c r="T34" s="11"/>
      <c r="U34" s="78"/>
      <c r="V34" s="7"/>
    </row>
    <row r="35" ht="12.75">
      <c r="B35" s="129" t="s">
        <v>47</v>
      </c>
    </row>
    <row r="36" spans="1:2" ht="12.75">
      <c r="A36" s="5" t="s">
        <v>45</v>
      </c>
      <c r="B36" s="33">
        <v>1</v>
      </c>
    </row>
    <row r="37" spans="1:2" ht="12.75">
      <c r="A37" s="5" t="s">
        <v>46</v>
      </c>
      <c r="B37" s="33">
        <v>4</v>
      </c>
    </row>
    <row r="38" spans="1:2" ht="12.75">
      <c r="A38" s="5" t="s">
        <v>43</v>
      </c>
      <c r="B38" s="33">
        <v>2</v>
      </c>
    </row>
    <row r="39" spans="1:2" ht="12.75">
      <c r="A39" s="5" t="s">
        <v>48</v>
      </c>
      <c r="B39" s="33">
        <v>2</v>
      </c>
    </row>
    <row r="40" spans="1:2" ht="12.75">
      <c r="A40" s="5" t="s">
        <v>1</v>
      </c>
      <c r="B40" s="33">
        <v>2</v>
      </c>
    </row>
  </sheetData>
  <sheetProtection/>
  <mergeCells count="44">
    <mergeCell ref="A21:B21"/>
    <mergeCell ref="D21:E21"/>
    <mergeCell ref="L21:M21"/>
    <mergeCell ref="O21:P21"/>
    <mergeCell ref="D6:E6"/>
    <mergeCell ref="O6:P6"/>
    <mergeCell ref="A20:B20"/>
    <mergeCell ref="D20:E20"/>
    <mergeCell ref="L20:M20"/>
    <mergeCell ref="O20:P20"/>
    <mergeCell ref="A23:B23"/>
    <mergeCell ref="D23:E23"/>
    <mergeCell ref="L23:M23"/>
    <mergeCell ref="O23:P23"/>
    <mergeCell ref="A22:B22"/>
    <mergeCell ref="D22:E22"/>
    <mergeCell ref="L22:M22"/>
    <mergeCell ref="O22:P22"/>
    <mergeCell ref="A25:B25"/>
    <mergeCell ref="D25:E25"/>
    <mergeCell ref="L25:M25"/>
    <mergeCell ref="O25:P25"/>
    <mergeCell ref="H25:I25"/>
    <mergeCell ref="A24:B24"/>
    <mergeCell ref="D24:E24"/>
    <mergeCell ref="L24:M24"/>
    <mergeCell ref="O24:P24"/>
    <mergeCell ref="H26:I26"/>
    <mergeCell ref="D26:E26"/>
    <mergeCell ref="O26:P26"/>
    <mergeCell ref="H21:I21"/>
    <mergeCell ref="H22:I22"/>
    <mergeCell ref="H23:I23"/>
    <mergeCell ref="H24:I24"/>
    <mergeCell ref="R24:S24"/>
    <mergeCell ref="R25:S25"/>
    <mergeCell ref="R26:S26"/>
    <mergeCell ref="B7:C7"/>
    <mergeCell ref="M7:N7"/>
    <mergeCell ref="R20:S20"/>
    <mergeCell ref="R21:S21"/>
    <mergeCell ref="R22:S22"/>
    <mergeCell ref="R23:S23"/>
    <mergeCell ref="H20:I20"/>
  </mergeCells>
  <conditionalFormatting sqref="C23 F23 N23 Q23 J23 T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N26:N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N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F26:F27 Q26:Q27 J26:J27 T26:T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F28 Q28 J28 T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2" manualBreakCount="2">
    <brk id="11" max="33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="70" zoomScaleNormal="70" zoomScalePageLayoutView="0" workbookViewId="0" topLeftCell="B1">
      <selection activeCell="J23" sqref="J23"/>
    </sheetView>
  </sheetViews>
  <sheetFormatPr defaultColWidth="11.421875" defaultRowHeight="12.75"/>
  <cols>
    <col min="1" max="1" width="32.28125" style="5" customWidth="1"/>
    <col min="2" max="2" width="16.7109375" style="33" customWidth="1"/>
    <col min="3" max="3" width="11.8515625" style="5" customWidth="1"/>
    <col min="4" max="4" width="20.28125" style="5" customWidth="1"/>
    <col min="5" max="5" width="11.8515625" style="5" customWidth="1"/>
    <col min="6" max="6" width="12.421875" style="5" customWidth="1"/>
    <col min="7" max="7" width="5.00390625" style="5" customWidth="1"/>
    <col min="8" max="8" width="10.57421875" style="5" customWidth="1"/>
    <col min="9" max="9" width="14.57421875" style="5" customWidth="1"/>
    <col min="10" max="10" width="13.00390625" style="5" customWidth="1"/>
    <col min="11" max="11" width="11.421875" style="5" customWidth="1"/>
    <col min="12" max="12" width="32.140625" style="5" customWidth="1"/>
    <col min="13" max="13" width="16.8515625" style="33" customWidth="1"/>
    <col min="14" max="14" width="11.8515625" style="5" customWidth="1"/>
    <col min="15" max="15" width="13.00390625" style="5" customWidth="1"/>
    <col min="16" max="16" width="11.8515625" style="5" customWidth="1"/>
    <col min="17" max="17" width="12.421875" style="5" customWidth="1"/>
    <col min="18" max="18" width="8.28125" style="5" customWidth="1"/>
    <col min="19" max="19" width="13.7109375" style="5" customWidth="1"/>
    <col min="20" max="20" width="20.421875" style="5" customWidth="1"/>
    <col min="21" max="21" width="9.57421875" style="79" customWidth="1"/>
    <col min="22" max="22" width="10.140625" style="5" hidden="1" customWidth="1"/>
    <col min="23" max="16384" width="11.421875" style="5" customWidth="1"/>
  </cols>
  <sheetData>
    <row r="1" spans="1:21" ht="19.5">
      <c r="A1" s="1" t="s">
        <v>58</v>
      </c>
      <c r="B1" s="57" t="s">
        <v>39</v>
      </c>
      <c r="D1" s="117" t="s">
        <v>64</v>
      </c>
      <c r="E1" s="58"/>
      <c r="F1" s="58"/>
      <c r="G1" s="3"/>
      <c r="H1" s="3"/>
      <c r="I1" s="3"/>
      <c r="J1" s="3"/>
      <c r="K1" s="4"/>
      <c r="L1" s="1" t="s">
        <v>58</v>
      </c>
      <c r="M1" s="57" t="s">
        <v>39</v>
      </c>
      <c r="O1" s="117" t="s">
        <v>64</v>
      </c>
      <c r="P1" s="58"/>
      <c r="Q1" s="58"/>
      <c r="R1" s="3"/>
      <c r="S1" s="3"/>
      <c r="T1" s="3"/>
      <c r="U1" s="4"/>
    </row>
    <row r="2" spans="1:22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"/>
      <c r="H2" s="3"/>
      <c r="I2" s="3"/>
      <c r="J2" s="3"/>
      <c r="K2" s="7"/>
      <c r="L2" s="114" t="s">
        <v>59</v>
      </c>
      <c r="M2" s="115" t="s">
        <v>60</v>
      </c>
      <c r="N2" s="3"/>
      <c r="O2" s="3"/>
      <c r="P2" s="116" t="s">
        <v>61</v>
      </c>
      <c r="Q2" s="3"/>
      <c r="R2" s="3"/>
      <c r="S2" s="3"/>
      <c r="T2" s="3"/>
      <c r="U2" s="3"/>
      <c r="V2" s="7"/>
    </row>
    <row r="3" spans="1:22" ht="19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3"/>
      <c r="K3" s="7"/>
      <c r="L3" s="117" t="s">
        <v>62</v>
      </c>
      <c r="M3" s="8"/>
      <c r="N3" s="3"/>
      <c r="O3" s="59"/>
      <c r="P3" s="116" t="s">
        <v>63</v>
      </c>
      <c r="Q3" s="3"/>
      <c r="R3" s="3"/>
      <c r="S3" s="3"/>
      <c r="T3" s="3"/>
      <c r="U3" s="3"/>
      <c r="V3" s="7"/>
    </row>
    <row r="4" spans="1:22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11"/>
      <c r="K4" s="7"/>
      <c r="L4" s="28" t="s">
        <v>9</v>
      </c>
      <c r="M4" s="9"/>
      <c r="N4" s="71"/>
      <c r="O4" s="3"/>
      <c r="P4" s="28" t="s">
        <v>71</v>
      </c>
      <c r="Q4" s="85"/>
      <c r="R4" s="11"/>
      <c r="S4" s="11"/>
      <c r="T4" s="11"/>
      <c r="U4" s="78"/>
      <c r="V4" s="7"/>
    </row>
    <row r="5" spans="1:22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11"/>
      <c r="J5" s="11"/>
      <c r="K5" s="7"/>
      <c r="L5" s="28" t="s">
        <v>10</v>
      </c>
      <c r="M5" s="12"/>
      <c r="N5" s="71"/>
      <c r="O5" s="127"/>
      <c r="P5" s="126"/>
      <c r="Q5" s="85"/>
      <c r="R5" s="11"/>
      <c r="S5" s="11"/>
      <c r="T5" s="11"/>
      <c r="U5" s="78"/>
      <c r="V5" s="7"/>
    </row>
    <row r="6" spans="1:22" ht="17.25" customHeight="1">
      <c r="A6" s="28" t="s">
        <v>11</v>
      </c>
      <c r="B6" s="10"/>
      <c r="C6" s="71"/>
      <c r="D6" s="147" t="s">
        <v>26</v>
      </c>
      <c r="E6" s="147"/>
      <c r="F6" s="85"/>
      <c r="G6" s="113" t="s">
        <v>57</v>
      </c>
      <c r="H6" s="113"/>
      <c r="I6" s="11"/>
      <c r="J6" s="11"/>
      <c r="K6" s="7"/>
      <c r="L6" s="28" t="s">
        <v>11</v>
      </c>
      <c r="M6" s="10"/>
      <c r="N6" s="71"/>
      <c r="O6" s="147" t="s">
        <v>26</v>
      </c>
      <c r="P6" s="147"/>
      <c r="Q6" s="85"/>
      <c r="R6" s="113" t="s">
        <v>57</v>
      </c>
      <c r="S6" s="113"/>
      <c r="T6" s="11"/>
      <c r="U6" s="78"/>
      <c r="V6" s="7"/>
    </row>
    <row r="7" spans="1:22" ht="29.25" customHeight="1">
      <c r="A7" s="13" t="s">
        <v>17</v>
      </c>
      <c r="B7" s="141" t="s">
        <v>31</v>
      </c>
      <c r="C7" s="142"/>
      <c r="D7" s="14"/>
      <c r="E7" s="14" t="s">
        <v>25</v>
      </c>
      <c r="F7" s="83">
        <v>1.0033</v>
      </c>
      <c r="G7" s="11"/>
      <c r="H7" s="11"/>
      <c r="I7" s="11"/>
      <c r="J7" s="11"/>
      <c r="K7" s="7"/>
      <c r="L7" s="13" t="s">
        <v>17</v>
      </c>
      <c r="M7" s="141" t="s">
        <v>30</v>
      </c>
      <c r="N7" s="142"/>
      <c r="O7" s="14"/>
      <c r="P7" s="14" t="s">
        <v>25</v>
      </c>
      <c r="Q7" s="83">
        <v>1.0033</v>
      </c>
      <c r="R7" s="11"/>
      <c r="S7" s="11"/>
      <c r="T7" s="11"/>
      <c r="U7" s="78"/>
      <c r="V7" s="7"/>
    </row>
    <row r="8" spans="1:22" ht="14.25">
      <c r="A8" s="15"/>
      <c r="B8" s="16"/>
      <c r="C8" s="11"/>
      <c r="D8" s="15"/>
      <c r="E8" s="15"/>
      <c r="F8" s="15"/>
      <c r="G8" s="15"/>
      <c r="H8" s="15"/>
      <c r="I8" s="15"/>
      <c r="J8" s="15"/>
      <c r="K8" s="7"/>
      <c r="L8" s="15"/>
      <c r="M8" s="16"/>
      <c r="N8" s="11"/>
      <c r="O8" s="15"/>
      <c r="P8" s="15"/>
      <c r="Q8" s="15"/>
      <c r="R8" s="15"/>
      <c r="S8" s="15"/>
      <c r="T8" s="15"/>
      <c r="U8" s="78"/>
      <c r="V8" s="7"/>
    </row>
    <row r="9" spans="1:22" ht="15.75">
      <c r="A9" s="87"/>
      <c r="B9" s="17">
        <v>10</v>
      </c>
      <c r="C9" s="18" t="s">
        <v>68</v>
      </c>
      <c r="D9" s="15"/>
      <c r="E9" s="17">
        <v>50</v>
      </c>
      <c r="F9" s="18" t="s">
        <v>21</v>
      </c>
      <c r="G9" s="11"/>
      <c r="H9" s="15"/>
      <c r="I9" s="17">
        <v>100</v>
      </c>
      <c r="J9" s="18" t="s">
        <v>24</v>
      </c>
      <c r="K9" s="7"/>
      <c r="L9" s="87"/>
      <c r="M9" s="17">
        <v>10</v>
      </c>
      <c r="N9" s="18" t="s">
        <v>68</v>
      </c>
      <c r="O9" s="15"/>
      <c r="P9" s="17">
        <v>50</v>
      </c>
      <c r="Q9" s="18" t="s">
        <v>21</v>
      </c>
      <c r="R9" s="15"/>
      <c r="S9" s="17">
        <v>100</v>
      </c>
      <c r="T9" s="18" t="s">
        <v>24</v>
      </c>
      <c r="U9" s="78"/>
      <c r="V9" s="7"/>
    </row>
    <row r="10" spans="1:22" ht="15">
      <c r="A10" s="29" t="s">
        <v>5</v>
      </c>
      <c r="B10" s="80">
        <f>B9-((B9*B11)/100)</f>
        <v>9.2</v>
      </c>
      <c r="C10" s="81">
        <f>B9+((B9*B11)/100)</f>
        <v>10.8</v>
      </c>
      <c r="D10" s="15"/>
      <c r="E10" s="80">
        <f>E9-((E9*E11)/100)</f>
        <v>49.2</v>
      </c>
      <c r="F10" s="81">
        <f>E9+((E9*E11)/100)</f>
        <v>50.8</v>
      </c>
      <c r="G10" s="11"/>
      <c r="H10" s="15"/>
      <c r="I10" s="80">
        <f>I9-((I9*I11)/100)</f>
        <v>99.2</v>
      </c>
      <c r="J10" s="81">
        <f>I9+((I9*I11)/100)</f>
        <v>100.8</v>
      </c>
      <c r="K10" s="7"/>
      <c r="L10" s="29" t="s">
        <v>5</v>
      </c>
      <c r="M10" s="80">
        <f>M9-((M9*M11)/100)</f>
        <v>9.2</v>
      </c>
      <c r="N10" s="81">
        <f>M9+((M9*M11)/100)</f>
        <v>10.8</v>
      </c>
      <c r="O10" s="15"/>
      <c r="P10" s="80">
        <f>P9-((P9*P11)/100)</f>
        <v>49.2</v>
      </c>
      <c r="Q10" s="81">
        <f>P9+((P9*P11)/100)</f>
        <v>50.8</v>
      </c>
      <c r="R10" s="15"/>
      <c r="S10" s="80">
        <f>S9-((S9*S11)/100)</f>
        <v>99.2</v>
      </c>
      <c r="T10" s="81">
        <f>S9+((S9*S11)/100)</f>
        <v>100.8</v>
      </c>
      <c r="U10" s="78"/>
      <c r="V10" s="7"/>
    </row>
    <row r="11" spans="1:22" ht="15">
      <c r="A11" s="29" t="s">
        <v>6</v>
      </c>
      <c r="B11" s="19">
        <v>8</v>
      </c>
      <c r="C11" s="20"/>
      <c r="D11" s="15"/>
      <c r="E11" s="19">
        <v>1.6</v>
      </c>
      <c r="F11" s="20"/>
      <c r="G11" s="11"/>
      <c r="H11" s="15"/>
      <c r="I11" s="19">
        <v>0.8</v>
      </c>
      <c r="J11" s="20"/>
      <c r="K11" s="7"/>
      <c r="L11" s="29" t="s">
        <v>6</v>
      </c>
      <c r="M11" s="19">
        <v>8</v>
      </c>
      <c r="N11" s="20"/>
      <c r="O11" s="15"/>
      <c r="P11" s="19">
        <v>1.6</v>
      </c>
      <c r="Q11" s="20"/>
      <c r="R11" s="15"/>
      <c r="S11" s="19">
        <v>0.8</v>
      </c>
      <c r="T11" s="20"/>
      <c r="U11" s="78"/>
      <c r="V11" s="7"/>
    </row>
    <row r="12" spans="1:22" ht="15">
      <c r="A12" s="29" t="s">
        <v>7</v>
      </c>
      <c r="B12" s="21">
        <v>3</v>
      </c>
      <c r="C12" s="22"/>
      <c r="D12" s="15"/>
      <c r="E12" s="21">
        <v>0.6</v>
      </c>
      <c r="F12" s="22"/>
      <c r="G12" s="11"/>
      <c r="H12" s="15"/>
      <c r="I12" s="21">
        <v>0.3</v>
      </c>
      <c r="J12" s="22"/>
      <c r="K12" s="7"/>
      <c r="L12" s="29" t="s">
        <v>7</v>
      </c>
      <c r="M12" s="21">
        <v>3</v>
      </c>
      <c r="N12" s="22"/>
      <c r="O12" s="15"/>
      <c r="P12" s="21">
        <v>0.6</v>
      </c>
      <c r="Q12" s="22"/>
      <c r="R12" s="15"/>
      <c r="S12" s="21">
        <v>0.3</v>
      </c>
      <c r="T12" s="22"/>
      <c r="U12" s="78"/>
      <c r="V12" s="7"/>
    </row>
    <row r="13" spans="1:22" ht="15.75">
      <c r="A13" s="87" t="s">
        <v>43</v>
      </c>
      <c r="B13" s="23"/>
      <c r="C13" s="24"/>
      <c r="D13" s="15"/>
      <c r="E13" s="60"/>
      <c r="F13" s="24"/>
      <c r="G13" s="11"/>
      <c r="H13" s="15"/>
      <c r="I13" s="60"/>
      <c r="J13" s="24"/>
      <c r="K13" s="7"/>
      <c r="L13" s="87" t="s">
        <v>43</v>
      </c>
      <c r="M13" s="23"/>
      <c r="N13" s="24"/>
      <c r="O13" s="15"/>
      <c r="P13" s="60"/>
      <c r="Q13" s="24"/>
      <c r="R13" s="15"/>
      <c r="S13" s="60"/>
      <c r="T13" s="24"/>
      <c r="U13" s="78"/>
      <c r="V13" s="7"/>
    </row>
    <row r="14" spans="1:22" ht="14.25">
      <c r="A14" s="11"/>
      <c r="B14" s="25" t="s">
        <v>12</v>
      </c>
      <c r="C14" s="82"/>
      <c r="D14" s="15"/>
      <c r="E14" s="19" t="s">
        <v>12</v>
      </c>
      <c r="F14" s="82"/>
      <c r="G14" s="11"/>
      <c r="H14" s="15"/>
      <c r="I14" s="19" t="s">
        <v>12</v>
      </c>
      <c r="J14" s="82"/>
      <c r="K14" s="7"/>
      <c r="L14" s="11"/>
      <c r="M14" s="25" t="s">
        <v>12</v>
      </c>
      <c r="N14" s="82"/>
      <c r="O14" s="15"/>
      <c r="P14" s="19" t="s">
        <v>12</v>
      </c>
      <c r="Q14" s="82"/>
      <c r="R14" s="15"/>
      <c r="S14" s="19" t="s">
        <v>12</v>
      </c>
      <c r="T14" s="82"/>
      <c r="U14" s="78"/>
      <c r="V14" s="7"/>
    </row>
    <row r="15" spans="1:22" ht="14.25">
      <c r="A15" s="11"/>
      <c r="B15" s="25" t="s">
        <v>13</v>
      </c>
      <c r="C15" s="82"/>
      <c r="D15" s="15"/>
      <c r="E15" s="19" t="s">
        <v>13</v>
      </c>
      <c r="F15" s="82"/>
      <c r="G15" s="11"/>
      <c r="H15" s="15"/>
      <c r="I15" s="19" t="s">
        <v>13</v>
      </c>
      <c r="J15" s="82"/>
      <c r="K15" s="7"/>
      <c r="L15" s="11"/>
      <c r="M15" s="25" t="s">
        <v>13</v>
      </c>
      <c r="N15" s="82"/>
      <c r="O15" s="15"/>
      <c r="P15" s="19" t="s">
        <v>13</v>
      </c>
      <c r="Q15" s="82"/>
      <c r="R15" s="15"/>
      <c r="S15" s="19" t="s">
        <v>13</v>
      </c>
      <c r="T15" s="82"/>
      <c r="U15" s="78"/>
      <c r="V15" s="7"/>
    </row>
    <row r="16" spans="1:22" ht="14.25">
      <c r="A16" s="11"/>
      <c r="B16" s="25" t="s">
        <v>14</v>
      </c>
      <c r="C16" s="82"/>
      <c r="D16" s="15"/>
      <c r="E16" s="19" t="s">
        <v>14</v>
      </c>
      <c r="F16" s="82"/>
      <c r="G16" s="11"/>
      <c r="H16" s="15"/>
      <c r="I16" s="19" t="s">
        <v>14</v>
      </c>
      <c r="J16" s="82"/>
      <c r="K16" s="7"/>
      <c r="L16" s="11"/>
      <c r="M16" s="25" t="s">
        <v>14</v>
      </c>
      <c r="N16" s="82"/>
      <c r="O16" s="15"/>
      <c r="P16" s="19" t="s">
        <v>14</v>
      </c>
      <c r="Q16" s="82"/>
      <c r="R16" s="15"/>
      <c r="S16" s="19" t="s">
        <v>14</v>
      </c>
      <c r="T16" s="82"/>
      <c r="U16" s="78"/>
      <c r="V16" s="7"/>
    </row>
    <row r="17" spans="1:22" ht="14.25">
      <c r="A17" s="11"/>
      <c r="B17" s="25" t="s">
        <v>15</v>
      </c>
      <c r="C17" s="82"/>
      <c r="D17" s="15"/>
      <c r="E17" s="19" t="s">
        <v>15</v>
      </c>
      <c r="F17" s="82"/>
      <c r="G17" s="11"/>
      <c r="H17" s="15"/>
      <c r="I17" s="19" t="s">
        <v>15</v>
      </c>
      <c r="J17" s="82"/>
      <c r="K17" s="7"/>
      <c r="L17" s="11"/>
      <c r="M17" s="25" t="s">
        <v>15</v>
      </c>
      <c r="N17" s="82"/>
      <c r="O17" s="15"/>
      <c r="P17" s="19" t="s">
        <v>15</v>
      </c>
      <c r="Q17" s="82"/>
      <c r="R17" s="15"/>
      <c r="S17" s="19" t="s">
        <v>15</v>
      </c>
      <c r="T17" s="82"/>
      <c r="U17" s="78"/>
      <c r="V17" s="7"/>
    </row>
    <row r="18" spans="1:22" ht="14.25">
      <c r="A18" s="11"/>
      <c r="B18" s="21"/>
      <c r="C18" s="26"/>
      <c r="D18" s="15"/>
      <c r="E18" s="61"/>
      <c r="F18" s="26"/>
      <c r="G18" s="11"/>
      <c r="H18" s="15"/>
      <c r="I18" s="61"/>
      <c r="J18" s="26"/>
      <c r="K18" s="7"/>
      <c r="L18" s="11"/>
      <c r="M18" s="21"/>
      <c r="N18" s="26"/>
      <c r="O18" s="15"/>
      <c r="P18" s="61"/>
      <c r="Q18" s="26"/>
      <c r="R18" s="15"/>
      <c r="S18" s="61"/>
      <c r="T18" s="26"/>
      <c r="U18" s="78"/>
      <c r="V18" s="7"/>
    </row>
    <row r="19" spans="1:22" ht="14.25">
      <c r="A19" s="11"/>
      <c r="B19" s="27"/>
      <c r="C19" s="15"/>
      <c r="D19" s="15"/>
      <c r="E19" s="15"/>
      <c r="F19" s="15"/>
      <c r="G19" s="15"/>
      <c r="H19" s="15"/>
      <c r="I19" s="15"/>
      <c r="J19" s="15"/>
      <c r="K19" s="7"/>
      <c r="L19" s="11"/>
      <c r="M19" s="27"/>
      <c r="N19" s="15"/>
      <c r="O19" s="15"/>
      <c r="P19" s="15"/>
      <c r="Q19" s="15"/>
      <c r="R19" s="15"/>
      <c r="S19" s="15"/>
      <c r="T19" s="15"/>
      <c r="U19" s="78"/>
      <c r="V19" s="7"/>
    </row>
    <row r="20" spans="1:22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1"/>
      <c r="H20" s="143" t="s">
        <v>75</v>
      </c>
      <c r="I20" s="144"/>
      <c r="J20" s="89" t="e">
        <f>AVERAGE(J14:J17)</f>
        <v>#DIV/0!</v>
      </c>
      <c r="K20" s="7"/>
      <c r="L20" s="145" t="s">
        <v>75</v>
      </c>
      <c r="M20" s="146"/>
      <c r="N20" s="89" t="e">
        <f>(AVERAGE(N14:N17))</f>
        <v>#DIV/0!</v>
      </c>
      <c r="O20" s="148" t="s">
        <v>75</v>
      </c>
      <c r="P20" s="144"/>
      <c r="Q20" s="89" t="e">
        <f>AVERAGE(Q14:Q17)</f>
        <v>#DIV/0!</v>
      </c>
      <c r="R20" s="143" t="s">
        <v>75</v>
      </c>
      <c r="S20" s="144"/>
      <c r="T20" s="89" t="e">
        <f>AVERAGE(T14:T17)</f>
        <v>#DIV/0!</v>
      </c>
      <c r="U20" s="78"/>
      <c r="V20" s="7"/>
    </row>
    <row r="21" spans="1:22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1"/>
      <c r="H21" s="151" t="s">
        <v>27</v>
      </c>
      <c r="I21" s="150"/>
      <c r="J21" s="90" t="e">
        <f>J20*F7</f>
        <v>#DIV/0!</v>
      </c>
      <c r="K21" s="7"/>
      <c r="L21" s="149" t="s">
        <v>27</v>
      </c>
      <c r="M21" s="150"/>
      <c r="N21" s="90" t="e">
        <f>N20*Q7</f>
        <v>#DIV/0!</v>
      </c>
      <c r="O21" s="149" t="s">
        <v>27</v>
      </c>
      <c r="P21" s="150"/>
      <c r="Q21" s="90" t="e">
        <f>Q20*Q7</f>
        <v>#DIV/0!</v>
      </c>
      <c r="R21" s="151" t="s">
        <v>27</v>
      </c>
      <c r="S21" s="150"/>
      <c r="T21" s="90" t="e">
        <f>T20*Q7</f>
        <v>#DIV/0!</v>
      </c>
      <c r="U21" s="78"/>
      <c r="V21" s="7"/>
    </row>
    <row r="22" spans="1:22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1"/>
      <c r="H22" s="143" t="s">
        <v>2</v>
      </c>
      <c r="I22" s="144"/>
      <c r="J22" s="89" t="e">
        <f>(J21-I9)</f>
        <v>#DIV/0!</v>
      </c>
      <c r="K22" s="7"/>
      <c r="L22" s="145" t="s">
        <v>2</v>
      </c>
      <c r="M22" s="146"/>
      <c r="N22" s="89" t="e">
        <f>(N21-M9)</f>
        <v>#DIV/0!</v>
      </c>
      <c r="O22" s="148" t="s">
        <v>2</v>
      </c>
      <c r="P22" s="144"/>
      <c r="Q22" s="89" t="e">
        <f>(Q21-P9)</f>
        <v>#DIV/0!</v>
      </c>
      <c r="R22" s="143" t="s">
        <v>2</v>
      </c>
      <c r="S22" s="144"/>
      <c r="T22" s="89" t="e">
        <f>(T21-S9)</f>
        <v>#DIV/0!</v>
      </c>
      <c r="U22" s="78"/>
      <c r="V22" s="7"/>
    </row>
    <row r="23" spans="1:22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1"/>
      <c r="H23" s="143" t="s">
        <v>3</v>
      </c>
      <c r="I23" s="144"/>
      <c r="J23" s="118" t="e">
        <f>((J21-I9)/I9)*100</f>
        <v>#DIV/0!</v>
      </c>
      <c r="K23" s="7"/>
      <c r="L23" s="147" t="s">
        <v>3</v>
      </c>
      <c r="M23" s="152"/>
      <c r="N23" s="118" t="e">
        <f>((N21-M9)/M9)*100</f>
        <v>#DIV/0!</v>
      </c>
      <c r="O23" s="148" t="s">
        <v>3</v>
      </c>
      <c r="P23" s="144"/>
      <c r="Q23" s="118" t="e">
        <f>((Q21-P9)/P9)*100</f>
        <v>#DIV/0!</v>
      </c>
      <c r="R23" s="143" t="s">
        <v>3</v>
      </c>
      <c r="S23" s="144"/>
      <c r="T23" s="118" t="e">
        <f>((T21-S9)/S9)*100</f>
        <v>#DIV/0!</v>
      </c>
      <c r="U23" s="78"/>
      <c r="V23" s="7"/>
    </row>
    <row r="24" spans="1:22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1"/>
      <c r="H24" s="143" t="s">
        <v>4</v>
      </c>
      <c r="I24" s="144"/>
      <c r="J24" s="89" t="e">
        <f>STDEV(J14:J17)</f>
        <v>#DIV/0!</v>
      </c>
      <c r="K24" s="7"/>
      <c r="L24" s="145" t="s">
        <v>4</v>
      </c>
      <c r="M24" s="146"/>
      <c r="N24" s="89" t="e">
        <f>STDEV(N14:N17)</f>
        <v>#DIV/0!</v>
      </c>
      <c r="O24" s="148" t="s">
        <v>4</v>
      </c>
      <c r="P24" s="144"/>
      <c r="Q24" s="89" t="e">
        <f>STDEV(Q14:Q17)</f>
        <v>#DIV/0!</v>
      </c>
      <c r="R24" s="143" t="s">
        <v>4</v>
      </c>
      <c r="S24" s="144"/>
      <c r="T24" s="89" t="e">
        <f>STDEV(T14:T17)</f>
        <v>#DIV/0!</v>
      </c>
      <c r="U24" s="78"/>
      <c r="V24" s="7"/>
    </row>
    <row r="25" spans="1:22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1"/>
      <c r="H25" s="143" t="s">
        <v>0</v>
      </c>
      <c r="I25" s="144"/>
      <c r="J25" s="89" t="e">
        <f>J24/J20</f>
        <v>#DIV/0!</v>
      </c>
      <c r="K25" s="7"/>
      <c r="L25" s="145" t="s">
        <v>0</v>
      </c>
      <c r="M25" s="146"/>
      <c r="N25" s="89" t="e">
        <f>N24/N21</f>
        <v>#DIV/0!</v>
      </c>
      <c r="O25" s="148" t="s">
        <v>0</v>
      </c>
      <c r="P25" s="144"/>
      <c r="Q25" s="89" t="e">
        <f>Q24/Q20</f>
        <v>#DIV/0!</v>
      </c>
      <c r="R25" s="143" t="s">
        <v>0</v>
      </c>
      <c r="S25" s="144"/>
      <c r="T25" s="89" t="e">
        <f>T24/T20</f>
        <v>#DIV/0!</v>
      </c>
      <c r="U25" s="78"/>
      <c r="V25" s="7"/>
    </row>
    <row r="26" spans="1:22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1"/>
      <c r="H26" s="155" t="s">
        <v>1</v>
      </c>
      <c r="I26" s="154"/>
      <c r="J26" s="119" t="e">
        <f>J25*100</f>
        <v>#DIV/0!</v>
      </c>
      <c r="K26" s="7"/>
      <c r="L26" s="30"/>
      <c r="M26" s="29" t="s">
        <v>1</v>
      </c>
      <c r="N26" s="119" t="e">
        <f>N25*100</f>
        <v>#DIV/0!</v>
      </c>
      <c r="O26" s="153" t="s">
        <v>1</v>
      </c>
      <c r="P26" s="154"/>
      <c r="Q26" s="119" t="e">
        <f>Q25*100</f>
        <v>#DIV/0!</v>
      </c>
      <c r="R26" s="155" t="s">
        <v>1</v>
      </c>
      <c r="S26" s="154"/>
      <c r="T26" s="119" t="e">
        <f>T25*100</f>
        <v>#DIV/0!</v>
      </c>
      <c r="U26" s="78"/>
      <c r="V26" s="7"/>
    </row>
    <row r="27" spans="1:22" ht="15.75" customHeight="1">
      <c r="A27" s="135" t="s">
        <v>65</v>
      </c>
      <c r="B27" s="124" t="s">
        <v>48</v>
      </c>
      <c r="C27" s="133">
        <v>8</v>
      </c>
      <c r="D27" s="14"/>
      <c r="E27" s="124" t="s">
        <v>48</v>
      </c>
      <c r="F27" s="133">
        <v>1.6</v>
      </c>
      <c r="G27" s="11"/>
      <c r="H27" s="14"/>
      <c r="I27" s="124" t="s">
        <v>48</v>
      </c>
      <c r="J27" s="133">
        <v>0.8</v>
      </c>
      <c r="K27" s="7"/>
      <c r="L27" s="135" t="s">
        <v>65</v>
      </c>
      <c r="M27" s="124" t="s">
        <v>48</v>
      </c>
      <c r="N27" s="133">
        <v>8</v>
      </c>
      <c r="O27" s="14"/>
      <c r="P27" s="124" t="s">
        <v>48</v>
      </c>
      <c r="Q27" s="133">
        <v>1.6</v>
      </c>
      <c r="R27" s="14"/>
      <c r="S27" s="124" t="s">
        <v>48</v>
      </c>
      <c r="T27" s="133">
        <v>0.8</v>
      </c>
      <c r="U27" s="78"/>
      <c r="V27" s="7"/>
    </row>
    <row r="28" spans="1:22" ht="15.75" customHeight="1">
      <c r="A28" s="30"/>
      <c r="B28" s="124" t="s">
        <v>1</v>
      </c>
      <c r="C28" s="133">
        <v>3</v>
      </c>
      <c r="D28" s="14"/>
      <c r="E28" s="124" t="s">
        <v>1</v>
      </c>
      <c r="F28" s="133">
        <v>0.6</v>
      </c>
      <c r="G28" s="11"/>
      <c r="H28" s="14"/>
      <c r="I28" s="124" t="s">
        <v>1</v>
      </c>
      <c r="J28" s="133">
        <v>0.3</v>
      </c>
      <c r="K28" s="7"/>
      <c r="L28" s="30"/>
      <c r="M28" s="124" t="s">
        <v>1</v>
      </c>
      <c r="N28" s="133">
        <v>3</v>
      </c>
      <c r="O28" s="14"/>
      <c r="P28" s="124" t="s">
        <v>1</v>
      </c>
      <c r="Q28" s="133">
        <v>0.6</v>
      </c>
      <c r="R28" s="14"/>
      <c r="S28" s="124" t="s">
        <v>1</v>
      </c>
      <c r="T28" s="133">
        <v>0.3</v>
      </c>
      <c r="U28" s="78"/>
      <c r="V28" s="7"/>
    </row>
    <row r="29" spans="1:22" ht="15.75" customHeight="1">
      <c r="A29" s="77"/>
      <c r="B29" s="28"/>
      <c r="C29" s="31"/>
      <c r="D29" s="14"/>
      <c r="E29" s="14"/>
      <c r="F29" s="31"/>
      <c r="G29" s="11"/>
      <c r="H29" s="11"/>
      <c r="I29" s="11"/>
      <c r="J29" s="11"/>
      <c r="K29" s="7"/>
      <c r="L29" s="77"/>
      <c r="M29" s="28"/>
      <c r="N29" s="31"/>
      <c r="O29" s="14"/>
      <c r="P29" s="14"/>
      <c r="Q29" s="31"/>
      <c r="R29" s="11"/>
      <c r="S29" s="11"/>
      <c r="T29" s="11"/>
      <c r="U29" s="78"/>
      <c r="V29" s="7"/>
    </row>
    <row r="30" spans="1:22" ht="15.75" customHeight="1">
      <c r="A30" s="138" t="s">
        <v>74</v>
      </c>
      <c r="B30" s="28" t="s">
        <v>72</v>
      </c>
      <c r="C30" s="31" t="e">
        <f>IF(ABS(C23)&gt;C27,"NON CONFORME","CONFORME")</f>
        <v>#DIV/0!</v>
      </c>
      <c r="D30" s="14"/>
      <c r="E30" s="14"/>
      <c r="F30" s="31" t="e">
        <f>IF(ABS(F23)&gt;F27,"NON CONFORME","CONFORME")</f>
        <v>#DIV/0!</v>
      </c>
      <c r="G30" s="11"/>
      <c r="H30" s="11"/>
      <c r="I30" s="11"/>
      <c r="J30" s="139" t="e">
        <f>IF(ABS(J23)&gt;J27,"NON CONFORME","CONFORME")</f>
        <v>#DIV/0!</v>
      </c>
      <c r="K30" s="7"/>
      <c r="L30" s="138" t="s">
        <v>74</v>
      </c>
      <c r="M30" s="28" t="s">
        <v>72</v>
      </c>
      <c r="N30" s="31" t="e">
        <f>IF(ABS(N23)&gt;N27,"NON CONFORME","CONFORME")</f>
        <v>#DIV/0!</v>
      </c>
      <c r="O30" s="14"/>
      <c r="P30" s="14"/>
      <c r="Q30" s="31" t="e">
        <f>IF(ABS(Q23)&gt;Q27,"NON CONFORME","CONFORME")</f>
        <v>#DIV/0!</v>
      </c>
      <c r="R30" s="11"/>
      <c r="S30" s="11"/>
      <c r="T30" s="139" t="e">
        <f>IF(ABS(T23)&gt;T27,"NON CONFORME","CONFORME")</f>
        <v>#DIV/0!</v>
      </c>
      <c r="U30" s="78"/>
      <c r="V30" s="7"/>
    </row>
    <row r="31" spans="1:22" ht="15">
      <c r="A31" s="72"/>
      <c r="B31" s="28" t="s">
        <v>73</v>
      </c>
      <c r="C31" s="139" t="e">
        <f>IF(ABS(C26)&gt;C28,"NON CONFORME","CONFORME")</f>
        <v>#DIV/0!</v>
      </c>
      <c r="D31" s="11"/>
      <c r="E31" s="11"/>
      <c r="F31" s="139" t="e">
        <f>IF(ABS(F26)&gt;F28,"NON CONFORME","CONFORME")</f>
        <v>#DIV/0!</v>
      </c>
      <c r="G31" s="11"/>
      <c r="H31" s="11"/>
      <c r="I31" s="11"/>
      <c r="J31" s="139" t="e">
        <f>IF(ABS(J26)&gt;J28,"NON CONFORME","CONFORME")</f>
        <v>#DIV/0!</v>
      </c>
      <c r="K31" s="7"/>
      <c r="L31" s="72"/>
      <c r="M31" s="28" t="s">
        <v>73</v>
      </c>
      <c r="N31" s="139" t="e">
        <f>IF(ABS(N26)&gt;N28,"NON CONFORME","CONFORME")</f>
        <v>#DIV/0!</v>
      </c>
      <c r="O31" s="11"/>
      <c r="P31" s="11"/>
      <c r="Q31" s="139" t="e">
        <f>IF(ABS(Q26)&gt;Q28,"NON CONFORME","CONFORME")</f>
        <v>#DIV/0!</v>
      </c>
      <c r="R31" s="11"/>
      <c r="S31" s="11"/>
      <c r="T31" s="139" t="e">
        <f>IF(ABS(T26)&gt;T28,"NON CONFORME","CONFORME")</f>
        <v>#DIV/0!</v>
      </c>
      <c r="U31" s="78"/>
      <c r="V31" s="7"/>
    </row>
    <row r="32" spans="1:22" ht="15">
      <c r="A32" s="72"/>
      <c r="B32" s="28"/>
      <c r="C32" s="11"/>
      <c r="D32" s="11"/>
      <c r="E32" s="11"/>
      <c r="F32" s="11"/>
      <c r="G32" s="11"/>
      <c r="H32" s="11"/>
      <c r="I32" s="11"/>
      <c r="J32" s="11"/>
      <c r="K32" s="58"/>
      <c r="L32" s="72"/>
      <c r="M32" s="28"/>
      <c r="N32" s="11"/>
      <c r="O32" s="11"/>
      <c r="P32" s="11"/>
      <c r="Q32" s="11"/>
      <c r="R32" s="11"/>
      <c r="S32" s="11"/>
      <c r="T32" s="11"/>
      <c r="U32" s="78"/>
      <c r="V32" s="58"/>
    </row>
    <row r="33" ht="12.75">
      <c r="B33" s="129" t="s">
        <v>47</v>
      </c>
    </row>
    <row r="34" spans="1:2" ht="12.75">
      <c r="A34" s="5" t="s">
        <v>45</v>
      </c>
      <c r="B34" s="33">
        <v>1</v>
      </c>
    </row>
    <row r="35" spans="1:2" ht="12.75">
      <c r="A35" s="5" t="s">
        <v>46</v>
      </c>
      <c r="B35" s="33">
        <v>4</v>
      </c>
    </row>
    <row r="36" spans="1:2" ht="12.75">
      <c r="A36" s="5" t="s">
        <v>43</v>
      </c>
      <c r="B36" s="33">
        <v>2</v>
      </c>
    </row>
    <row r="37" spans="1:2" ht="12.75">
      <c r="A37" s="5" t="s">
        <v>48</v>
      </c>
      <c r="B37" s="33">
        <v>2</v>
      </c>
    </row>
    <row r="38" spans="1:2" ht="12.75">
      <c r="A38" s="5" t="s">
        <v>1</v>
      </c>
      <c r="B38" s="33">
        <v>2</v>
      </c>
    </row>
  </sheetData>
  <sheetProtection/>
  <mergeCells count="44">
    <mergeCell ref="D6:E6"/>
    <mergeCell ref="O6:P6"/>
    <mergeCell ref="O20:P20"/>
    <mergeCell ref="R20:S20"/>
    <mergeCell ref="B7:C7"/>
    <mergeCell ref="M7:N7"/>
    <mergeCell ref="H20:I20"/>
    <mergeCell ref="L20:M20"/>
    <mergeCell ref="O21:P21"/>
    <mergeCell ref="R21:S21"/>
    <mergeCell ref="A20:B20"/>
    <mergeCell ref="D20:E20"/>
    <mergeCell ref="A21:B21"/>
    <mergeCell ref="D21:E21"/>
    <mergeCell ref="H21:I21"/>
    <mergeCell ref="L21:M21"/>
    <mergeCell ref="A23:B23"/>
    <mergeCell ref="D23:E23"/>
    <mergeCell ref="H23:I23"/>
    <mergeCell ref="L23:M23"/>
    <mergeCell ref="A22:B22"/>
    <mergeCell ref="D22:E22"/>
    <mergeCell ref="H22:I22"/>
    <mergeCell ref="L22:M22"/>
    <mergeCell ref="O22:P22"/>
    <mergeCell ref="R22:S22"/>
    <mergeCell ref="O23:P23"/>
    <mergeCell ref="R23:S23"/>
    <mergeCell ref="O24:P24"/>
    <mergeCell ref="R24:S24"/>
    <mergeCell ref="A24:B24"/>
    <mergeCell ref="D24:E24"/>
    <mergeCell ref="A25:B25"/>
    <mergeCell ref="D25:E25"/>
    <mergeCell ref="H25:I25"/>
    <mergeCell ref="L25:M25"/>
    <mergeCell ref="H24:I24"/>
    <mergeCell ref="L24:M24"/>
    <mergeCell ref="D26:E26"/>
    <mergeCell ref="H26:I26"/>
    <mergeCell ref="O26:P26"/>
    <mergeCell ref="R26:S26"/>
    <mergeCell ref="O25:P25"/>
    <mergeCell ref="R25:S25"/>
  </mergeCells>
  <conditionalFormatting sqref="C23 F23 N23 Q23 J23 T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N26:N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N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F26:F27 Q26:Q27 J26:J27 T26:T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F28 Q28 J28 T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0" zoomScaleNormal="70" zoomScalePageLayoutView="0" workbookViewId="0" topLeftCell="A1">
      <selection activeCell="F8" sqref="F8"/>
    </sheetView>
  </sheetViews>
  <sheetFormatPr defaultColWidth="11.421875" defaultRowHeight="12.75"/>
  <cols>
    <col min="1" max="1" width="30.7109375" style="5" customWidth="1"/>
    <col min="2" max="2" width="17.00390625" style="33" customWidth="1"/>
    <col min="3" max="3" width="11.8515625" style="5" customWidth="1"/>
    <col min="4" max="4" width="13.00390625" style="5" customWidth="1"/>
    <col min="5" max="5" width="11.8515625" style="5" customWidth="1"/>
    <col min="6" max="6" width="12.421875" style="5" customWidth="1"/>
    <col min="7" max="7" width="7.57421875" style="5" customWidth="1"/>
    <col min="8" max="8" width="16.7109375" style="5" customWidth="1"/>
    <col min="9" max="9" width="14.7109375" style="5" customWidth="1"/>
    <col min="10" max="10" width="11.421875" style="5" customWidth="1"/>
    <col min="11" max="11" width="31.57421875" style="5" customWidth="1"/>
    <col min="12" max="12" width="16.7109375" style="33" customWidth="1"/>
    <col min="13" max="13" width="11.8515625" style="5" customWidth="1"/>
    <col min="14" max="14" width="13.00390625" style="5" customWidth="1"/>
    <col min="15" max="15" width="11.8515625" style="5" customWidth="1"/>
    <col min="16" max="16" width="12.421875" style="5" customWidth="1"/>
    <col min="17" max="17" width="9.57421875" style="5" customWidth="1"/>
    <col min="18" max="18" width="15.57421875" style="5" customWidth="1"/>
    <col min="19" max="19" width="18.00390625" style="5" customWidth="1"/>
    <col min="20" max="16384" width="11.421875" style="5" customWidth="1"/>
  </cols>
  <sheetData>
    <row r="1" spans="1:20" ht="19.5">
      <c r="A1" s="34" t="s">
        <v>58</v>
      </c>
      <c r="B1" s="66" t="s">
        <v>22</v>
      </c>
      <c r="C1" s="117" t="s">
        <v>64</v>
      </c>
      <c r="E1" s="67"/>
      <c r="F1" s="67"/>
      <c r="G1" s="35"/>
      <c r="H1" s="35"/>
      <c r="I1" s="35"/>
      <c r="J1" s="4"/>
      <c r="K1" s="34" t="s">
        <v>58</v>
      </c>
      <c r="L1" s="66" t="s">
        <v>22</v>
      </c>
      <c r="N1" s="117" t="s">
        <v>64</v>
      </c>
      <c r="O1" s="58"/>
      <c r="P1" s="58"/>
      <c r="Q1" s="3"/>
      <c r="R1" s="3"/>
      <c r="S1" s="3"/>
      <c r="T1" s="4"/>
    </row>
    <row r="2" spans="1:20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7"/>
      <c r="K2" s="114" t="s">
        <v>59</v>
      </c>
      <c r="L2" s="115" t="s">
        <v>60</v>
      </c>
      <c r="M2" s="3"/>
      <c r="N2" s="3"/>
      <c r="O2" s="116" t="s">
        <v>61</v>
      </c>
      <c r="P2" s="3"/>
      <c r="Q2" s="35"/>
      <c r="R2" s="35"/>
      <c r="S2" s="35"/>
      <c r="T2" s="7"/>
    </row>
    <row r="3" spans="1:20" ht="19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7"/>
      <c r="K3" s="117" t="s">
        <v>62</v>
      </c>
      <c r="L3" s="8"/>
      <c r="M3" s="3"/>
      <c r="N3" s="59"/>
      <c r="O3" s="116" t="s">
        <v>63</v>
      </c>
      <c r="P3" s="3"/>
      <c r="Q3" s="3"/>
      <c r="R3" s="3"/>
      <c r="S3" s="3"/>
      <c r="T3" s="7"/>
    </row>
    <row r="4" spans="1:20" ht="12" customHeight="1">
      <c r="A4" s="34"/>
      <c r="B4" s="36"/>
      <c r="C4" s="35"/>
      <c r="D4" s="62"/>
      <c r="E4" s="35"/>
      <c r="F4" s="35"/>
      <c r="G4" s="35"/>
      <c r="H4" s="35"/>
      <c r="I4" s="35"/>
      <c r="J4" s="7"/>
      <c r="K4" s="1"/>
      <c r="L4" s="8"/>
      <c r="M4" s="3"/>
      <c r="N4" s="59"/>
      <c r="O4" s="3"/>
      <c r="P4" s="3"/>
      <c r="Q4" s="3"/>
      <c r="R4" s="3"/>
      <c r="S4" s="3"/>
      <c r="T4" s="7"/>
    </row>
    <row r="5" spans="1:20" ht="17.25" customHeight="1">
      <c r="A5" s="68" t="s">
        <v>9</v>
      </c>
      <c r="B5" s="37"/>
      <c r="C5" s="76"/>
      <c r="D5" s="35"/>
      <c r="E5" s="28" t="s">
        <v>71</v>
      </c>
      <c r="F5" s="86"/>
      <c r="G5" s="44"/>
      <c r="H5" s="44"/>
      <c r="I5" s="44"/>
      <c r="J5" s="7"/>
      <c r="K5" s="28" t="s">
        <v>9</v>
      </c>
      <c r="L5" s="9"/>
      <c r="M5" s="71"/>
      <c r="N5" s="3"/>
      <c r="O5" s="28" t="s">
        <v>71</v>
      </c>
      <c r="P5" s="85"/>
      <c r="Q5" s="11"/>
      <c r="R5" s="11"/>
      <c r="S5" s="11"/>
      <c r="T5" s="7"/>
    </row>
    <row r="6" spans="1:20" ht="17.25" customHeight="1">
      <c r="A6" s="68" t="s">
        <v>10</v>
      </c>
      <c r="B6" s="39"/>
      <c r="C6" s="76"/>
      <c r="D6" s="128"/>
      <c r="E6" s="131"/>
      <c r="F6" s="86"/>
      <c r="G6" s="44"/>
      <c r="H6" s="44"/>
      <c r="I6" s="44"/>
      <c r="J6" s="7"/>
      <c r="K6" s="28" t="s">
        <v>10</v>
      </c>
      <c r="L6" s="12"/>
      <c r="M6" s="71"/>
      <c r="N6" s="127"/>
      <c r="O6" s="126"/>
      <c r="P6" s="85"/>
      <c r="Q6" s="11"/>
      <c r="R6" s="11"/>
      <c r="S6" s="11"/>
      <c r="T6" s="7"/>
    </row>
    <row r="7" spans="1:20" ht="17.25" customHeight="1">
      <c r="A7" s="68" t="s">
        <v>11</v>
      </c>
      <c r="B7" s="38"/>
      <c r="C7" s="76"/>
      <c r="D7" s="164" t="s">
        <v>26</v>
      </c>
      <c r="E7" s="164"/>
      <c r="F7" s="86"/>
      <c r="G7" s="113" t="s">
        <v>57</v>
      </c>
      <c r="H7" s="113"/>
      <c r="I7" s="44"/>
      <c r="J7" s="7"/>
      <c r="K7" s="28" t="s">
        <v>11</v>
      </c>
      <c r="L7" s="10"/>
      <c r="M7" s="71"/>
      <c r="N7" s="147" t="s">
        <v>26</v>
      </c>
      <c r="O7" s="147"/>
      <c r="P7" s="85"/>
      <c r="Q7" s="113" t="s">
        <v>57</v>
      </c>
      <c r="R7" s="113"/>
      <c r="S7" s="11"/>
      <c r="T7" s="7"/>
    </row>
    <row r="8" spans="1:20" ht="29.25" customHeight="1">
      <c r="A8" s="40" t="s">
        <v>17</v>
      </c>
      <c r="B8" s="141" t="s">
        <v>31</v>
      </c>
      <c r="C8" s="142"/>
      <c r="D8" s="41"/>
      <c r="E8" s="41" t="s">
        <v>25</v>
      </c>
      <c r="F8" s="84"/>
      <c r="G8" s="44"/>
      <c r="H8" s="44"/>
      <c r="I8" s="44"/>
      <c r="J8" s="7"/>
      <c r="K8" s="13" t="s">
        <v>17</v>
      </c>
      <c r="L8" s="141" t="s">
        <v>30</v>
      </c>
      <c r="M8" s="142"/>
      <c r="N8" s="14"/>
      <c r="O8" s="14" t="s">
        <v>25</v>
      </c>
      <c r="P8" s="83"/>
      <c r="Q8" s="11"/>
      <c r="R8" s="11"/>
      <c r="S8" s="11"/>
      <c r="T8" s="7"/>
    </row>
    <row r="9" spans="1:20" ht="14.25">
      <c r="A9" s="42"/>
      <c r="B9" s="43"/>
      <c r="C9" s="44"/>
      <c r="D9" s="42"/>
      <c r="E9" s="42"/>
      <c r="F9" s="42"/>
      <c r="G9" s="42"/>
      <c r="H9" s="42"/>
      <c r="I9" s="42"/>
      <c r="J9" s="7"/>
      <c r="K9" s="15"/>
      <c r="L9" s="16"/>
      <c r="M9" s="11"/>
      <c r="N9" s="15"/>
      <c r="O9" s="15"/>
      <c r="P9" s="15"/>
      <c r="Q9" s="15"/>
      <c r="R9" s="15"/>
      <c r="S9" s="15"/>
      <c r="T9" s="7"/>
    </row>
    <row r="10" spans="1:20" ht="15">
      <c r="A10" s="44"/>
      <c r="B10" s="45">
        <v>20</v>
      </c>
      <c r="C10" s="46" t="s">
        <v>19</v>
      </c>
      <c r="D10" s="42"/>
      <c r="E10" s="45">
        <v>100</v>
      </c>
      <c r="F10" s="46" t="s">
        <v>24</v>
      </c>
      <c r="G10" s="42"/>
      <c r="H10" s="45">
        <v>200</v>
      </c>
      <c r="I10" s="46" t="s">
        <v>20</v>
      </c>
      <c r="J10" s="7"/>
      <c r="K10" s="11"/>
      <c r="L10" s="45">
        <v>20</v>
      </c>
      <c r="M10" s="46" t="s">
        <v>19</v>
      </c>
      <c r="N10" s="42"/>
      <c r="O10" s="45">
        <v>100</v>
      </c>
      <c r="P10" s="46" t="s">
        <v>24</v>
      </c>
      <c r="Q10" s="42"/>
      <c r="R10" s="45">
        <v>200</v>
      </c>
      <c r="S10" s="46" t="s">
        <v>20</v>
      </c>
      <c r="T10" s="7"/>
    </row>
    <row r="11" spans="1:20" ht="15">
      <c r="A11" s="70" t="s">
        <v>5</v>
      </c>
      <c r="B11" s="102">
        <f>B10-((B10*B12)/100)</f>
        <v>18.4</v>
      </c>
      <c r="C11" s="103">
        <f>B10+((B10*B12)/100)</f>
        <v>21.6</v>
      </c>
      <c r="D11" s="42"/>
      <c r="E11" s="102">
        <f>E10-((E10*E12)/100)</f>
        <v>98.4</v>
      </c>
      <c r="F11" s="103">
        <f>E10+((E10*E12)/100)</f>
        <v>101.6</v>
      </c>
      <c r="G11" s="42"/>
      <c r="H11" s="102">
        <f>H10-((H10*H12)/100)</f>
        <v>198.4</v>
      </c>
      <c r="I11" s="103">
        <f>H10+((H10*H12)/100)</f>
        <v>201.6</v>
      </c>
      <c r="J11" s="7"/>
      <c r="K11" s="29" t="s">
        <v>5</v>
      </c>
      <c r="L11" s="102">
        <f>L10-((L10*L12)/100)</f>
        <v>18.4</v>
      </c>
      <c r="M11" s="103">
        <f>L10+((L10*L12)/100)</f>
        <v>21.6</v>
      </c>
      <c r="N11" s="42"/>
      <c r="O11" s="102">
        <f>O10-((O10*O12)/100)</f>
        <v>98.4</v>
      </c>
      <c r="P11" s="103">
        <f>O10+((O10*O12)/100)</f>
        <v>101.6</v>
      </c>
      <c r="Q11" s="42"/>
      <c r="R11" s="102">
        <f>R10-((R10*R12)/100)</f>
        <v>198.4</v>
      </c>
      <c r="S11" s="103">
        <f>R10+((R10*R12)/100)</f>
        <v>201.6</v>
      </c>
      <c r="T11" s="7"/>
    </row>
    <row r="12" spans="1:20" ht="15">
      <c r="A12" s="70" t="s">
        <v>6</v>
      </c>
      <c r="B12" s="47">
        <v>8</v>
      </c>
      <c r="C12" s="48"/>
      <c r="D12" s="42"/>
      <c r="E12" s="47">
        <v>1.6</v>
      </c>
      <c r="F12" s="48"/>
      <c r="G12" s="42"/>
      <c r="H12" s="47">
        <v>0.8</v>
      </c>
      <c r="I12" s="48"/>
      <c r="J12" s="7"/>
      <c r="K12" s="29" t="s">
        <v>6</v>
      </c>
      <c r="L12" s="47">
        <v>8</v>
      </c>
      <c r="M12" s="48"/>
      <c r="N12" s="42"/>
      <c r="O12" s="47">
        <v>1.6</v>
      </c>
      <c r="P12" s="48"/>
      <c r="Q12" s="42"/>
      <c r="R12" s="47">
        <v>0.8</v>
      </c>
      <c r="S12" s="48"/>
      <c r="T12" s="7"/>
    </row>
    <row r="13" spans="1:20" ht="15">
      <c r="A13" s="70" t="s">
        <v>7</v>
      </c>
      <c r="B13" s="49">
        <v>3</v>
      </c>
      <c r="C13" s="50"/>
      <c r="D13" s="42"/>
      <c r="E13" s="49">
        <v>0.6</v>
      </c>
      <c r="F13" s="50"/>
      <c r="G13" s="42"/>
      <c r="H13" s="49">
        <v>0.3</v>
      </c>
      <c r="I13" s="50"/>
      <c r="J13" s="7"/>
      <c r="K13" s="29" t="s">
        <v>7</v>
      </c>
      <c r="L13" s="49">
        <v>3</v>
      </c>
      <c r="M13" s="50"/>
      <c r="N13" s="42"/>
      <c r="O13" s="49">
        <v>0.6</v>
      </c>
      <c r="P13" s="50"/>
      <c r="Q13" s="42"/>
      <c r="R13" s="49">
        <v>0.3</v>
      </c>
      <c r="S13" s="50"/>
      <c r="T13" s="7"/>
    </row>
    <row r="14" spans="1:20" ht="15.75">
      <c r="A14" s="87" t="s">
        <v>43</v>
      </c>
      <c r="B14" s="51"/>
      <c r="C14" s="52"/>
      <c r="D14" s="42"/>
      <c r="E14" s="63"/>
      <c r="F14" s="52"/>
      <c r="G14" s="42"/>
      <c r="H14" s="63"/>
      <c r="I14" s="52"/>
      <c r="J14" s="7"/>
      <c r="K14" s="87" t="s">
        <v>43</v>
      </c>
      <c r="L14" s="23"/>
      <c r="M14" s="24"/>
      <c r="N14" s="15"/>
      <c r="O14" s="60"/>
      <c r="P14" s="24"/>
      <c r="Q14" s="15"/>
      <c r="R14" s="60"/>
      <c r="S14" s="24"/>
      <c r="T14" s="7"/>
    </row>
    <row r="15" spans="1:20" ht="14.25">
      <c r="A15" s="44"/>
      <c r="B15" s="53" t="s">
        <v>12</v>
      </c>
      <c r="C15" s="92"/>
      <c r="D15" s="42"/>
      <c r="E15" s="47" t="s">
        <v>12</v>
      </c>
      <c r="F15" s="93"/>
      <c r="G15" s="42"/>
      <c r="H15" s="47" t="s">
        <v>12</v>
      </c>
      <c r="I15" s="93"/>
      <c r="J15" s="7"/>
      <c r="K15" s="11"/>
      <c r="L15" s="25" t="s">
        <v>12</v>
      </c>
      <c r="M15" s="92"/>
      <c r="N15" s="15"/>
      <c r="O15" s="19" t="s">
        <v>12</v>
      </c>
      <c r="P15" s="93"/>
      <c r="Q15" s="15"/>
      <c r="R15" s="19" t="s">
        <v>12</v>
      </c>
      <c r="S15" s="93"/>
      <c r="T15" s="7"/>
    </row>
    <row r="16" spans="1:20" ht="14.25">
      <c r="A16" s="44"/>
      <c r="B16" s="53" t="s">
        <v>13</v>
      </c>
      <c r="C16" s="92"/>
      <c r="D16" s="42"/>
      <c r="E16" s="47" t="s">
        <v>13</v>
      </c>
      <c r="F16" s="93"/>
      <c r="G16" s="42"/>
      <c r="H16" s="47" t="s">
        <v>13</v>
      </c>
      <c r="I16" s="93"/>
      <c r="J16" s="7"/>
      <c r="K16" s="11"/>
      <c r="L16" s="25" t="s">
        <v>13</v>
      </c>
      <c r="M16" s="92"/>
      <c r="N16" s="15"/>
      <c r="O16" s="19" t="s">
        <v>13</v>
      </c>
      <c r="P16" s="93"/>
      <c r="Q16" s="15"/>
      <c r="R16" s="19" t="s">
        <v>13</v>
      </c>
      <c r="S16" s="93"/>
      <c r="T16" s="7"/>
    </row>
    <row r="17" spans="1:20" ht="14.25">
      <c r="A17" s="44"/>
      <c r="B17" s="53" t="s">
        <v>14</v>
      </c>
      <c r="C17" s="92"/>
      <c r="D17" s="42"/>
      <c r="E17" s="47" t="s">
        <v>14</v>
      </c>
      <c r="F17" s="93"/>
      <c r="G17" s="42"/>
      <c r="H17" s="47" t="s">
        <v>14</v>
      </c>
      <c r="I17" s="93"/>
      <c r="J17" s="7"/>
      <c r="K17" s="11"/>
      <c r="L17" s="25" t="s">
        <v>14</v>
      </c>
      <c r="M17" s="92"/>
      <c r="N17" s="15"/>
      <c r="O17" s="19" t="s">
        <v>14</v>
      </c>
      <c r="P17" s="93"/>
      <c r="Q17" s="15"/>
      <c r="R17" s="19" t="s">
        <v>14</v>
      </c>
      <c r="S17" s="93"/>
      <c r="T17" s="7"/>
    </row>
    <row r="18" spans="1:20" ht="14.25">
      <c r="A18" s="44"/>
      <c r="B18" s="53" t="s">
        <v>15</v>
      </c>
      <c r="C18" s="92"/>
      <c r="D18" s="42"/>
      <c r="E18" s="47" t="s">
        <v>15</v>
      </c>
      <c r="F18" s="93"/>
      <c r="G18" s="42"/>
      <c r="H18" s="47" t="s">
        <v>15</v>
      </c>
      <c r="I18" s="93"/>
      <c r="J18" s="7"/>
      <c r="K18" s="11"/>
      <c r="L18" s="25" t="s">
        <v>15</v>
      </c>
      <c r="M18" s="92"/>
      <c r="N18" s="15"/>
      <c r="O18" s="19" t="s">
        <v>15</v>
      </c>
      <c r="P18" s="93"/>
      <c r="Q18" s="15"/>
      <c r="R18" s="19" t="s">
        <v>15</v>
      </c>
      <c r="S18" s="93"/>
      <c r="T18" s="7"/>
    </row>
    <row r="19" spans="1:20" ht="14.25">
      <c r="A19" s="44"/>
      <c r="B19" s="49"/>
      <c r="C19" s="54"/>
      <c r="D19" s="42"/>
      <c r="E19" s="64"/>
      <c r="F19" s="54"/>
      <c r="G19" s="42"/>
      <c r="H19" s="64"/>
      <c r="I19" s="54"/>
      <c r="J19" s="7"/>
      <c r="K19" s="11"/>
      <c r="L19" s="21"/>
      <c r="M19" s="88"/>
      <c r="N19" s="15"/>
      <c r="O19" s="61"/>
      <c r="P19" s="26"/>
      <c r="Q19" s="15"/>
      <c r="R19" s="61"/>
      <c r="S19" s="26"/>
      <c r="T19" s="7"/>
    </row>
    <row r="20" spans="1:20" ht="14.25">
      <c r="A20" s="44"/>
      <c r="B20" s="55"/>
      <c r="C20" s="42"/>
      <c r="D20" s="42"/>
      <c r="E20" s="42"/>
      <c r="F20" s="42"/>
      <c r="G20" s="42"/>
      <c r="H20" s="42"/>
      <c r="I20" s="42"/>
      <c r="J20" s="7"/>
      <c r="K20" s="11"/>
      <c r="L20" s="27"/>
      <c r="M20" s="15"/>
      <c r="N20" s="15"/>
      <c r="O20" s="15"/>
      <c r="P20" s="15"/>
      <c r="Q20" s="15"/>
      <c r="R20" s="15"/>
      <c r="S20" s="15"/>
      <c r="T20" s="7"/>
    </row>
    <row r="21" spans="1:20" ht="15.75" customHeight="1">
      <c r="A21" s="159" t="s">
        <v>75</v>
      </c>
      <c r="B21" s="160"/>
      <c r="C21" s="94" t="e">
        <f>(AVERAGE(C15:C18))</f>
        <v>#DIV/0!</v>
      </c>
      <c r="D21" s="161" t="s">
        <v>75</v>
      </c>
      <c r="E21" s="162"/>
      <c r="F21" s="94" t="e">
        <f>AVERAGE(F15:F18)</f>
        <v>#DIV/0!</v>
      </c>
      <c r="G21" s="163" t="s">
        <v>75</v>
      </c>
      <c r="H21" s="162"/>
      <c r="I21" s="94" t="e">
        <f>AVERAGE(I15:I18)</f>
        <v>#DIV/0!</v>
      </c>
      <c r="J21" s="7"/>
      <c r="K21" s="145" t="s">
        <v>75</v>
      </c>
      <c r="L21" s="146"/>
      <c r="M21" s="89" t="e">
        <f>(AVERAGE(M15:M18))</f>
        <v>#DIV/0!</v>
      </c>
      <c r="N21" s="148" t="s">
        <v>75</v>
      </c>
      <c r="O21" s="144"/>
      <c r="P21" s="89" t="e">
        <f>AVERAGE(P15:P18)</f>
        <v>#DIV/0!</v>
      </c>
      <c r="Q21" s="143" t="s">
        <v>75</v>
      </c>
      <c r="R21" s="144"/>
      <c r="S21" s="89" t="e">
        <f>AVERAGE(S15:S18)</f>
        <v>#DIV/0!</v>
      </c>
      <c r="T21" s="7"/>
    </row>
    <row r="22" spans="1:20" ht="33.75" customHeight="1">
      <c r="A22" s="149" t="s">
        <v>27</v>
      </c>
      <c r="B22" s="150"/>
      <c r="C22" s="95" t="e">
        <f>C21*F8</f>
        <v>#DIV/0!</v>
      </c>
      <c r="D22" s="149" t="s">
        <v>27</v>
      </c>
      <c r="E22" s="150"/>
      <c r="F22" s="95" t="e">
        <f>F21*F8</f>
        <v>#DIV/0!</v>
      </c>
      <c r="G22" s="151" t="s">
        <v>27</v>
      </c>
      <c r="H22" s="150"/>
      <c r="I22" s="95" t="e">
        <f>I21*F8</f>
        <v>#DIV/0!</v>
      </c>
      <c r="J22" s="7"/>
      <c r="K22" s="149" t="s">
        <v>27</v>
      </c>
      <c r="L22" s="150"/>
      <c r="M22" s="90" t="e">
        <f>M21*P8</f>
        <v>#DIV/0!</v>
      </c>
      <c r="N22" s="149" t="s">
        <v>27</v>
      </c>
      <c r="O22" s="150"/>
      <c r="P22" s="90" t="e">
        <f>P21*P8</f>
        <v>#DIV/0!</v>
      </c>
      <c r="Q22" s="151" t="s">
        <v>27</v>
      </c>
      <c r="R22" s="150"/>
      <c r="S22" s="90" t="e">
        <f>S21*P8</f>
        <v>#DIV/0!</v>
      </c>
      <c r="T22" s="7"/>
    </row>
    <row r="23" spans="1:20" ht="15.75" customHeight="1">
      <c r="A23" s="159" t="s">
        <v>2</v>
      </c>
      <c r="B23" s="160"/>
      <c r="C23" s="120" t="e">
        <f>(C22-B10)</f>
        <v>#DIV/0!</v>
      </c>
      <c r="D23" s="161" t="s">
        <v>2</v>
      </c>
      <c r="E23" s="162"/>
      <c r="F23" s="120" t="e">
        <f>(F22-E10)</f>
        <v>#DIV/0!</v>
      </c>
      <c r="G23" s="163" t="s">
        <v>2</v>
      </c>
      <c r="H23" s="162"/>
      <c r="I23" s="120" t="e">
        <f>(I22-H10)</f>
        <v>#DIV/0!</v>
      </c>
      <c r="J23" s="7"/>
      <c r="K23" s="145" t="s">
        <v>2</v>
      </c>
      <c r="L23" s="146"/>
      <c r="M23" s="121" t="e">
        <f>(M22-L10)</f>
        <v>#DIV/0!</v>
      </c>
      <c r="N23" s="148" t="s">
        <v>2</v>
      </c>
      <c r="O23" s="144"/>
      <c r="P23" s="121" t="e">
        <f>(P22-O10)</f>
        <v>#DIV/0!</v>
      </c>
      <c r="Q23" s="143" t="s">
        <v>2</v>
      </c>
      <c r="R23" s="144"/>
      <c r="S23" s="121" t="e">
        <f>(S22-R10)</f>
        <v>#DIV/0!</v>
      </c>
      <c r="T23" s="7"/>
    </row>
    <row r="24" spans="1:20" ht="15.75" customHeight="1">
      <c r="A24" s="164" t="s">
        <v>3</v>
      </c>
      <c r="B24" s="165"/>
      <c r="C24" s="96" t="e">
        <f>((C22-B10)/B10)*100</f>
        <v>#DIV/0!</v>
      </c>
      <c r="D24" s="161" t="s">
        <v>3</v>
      </c>
      <c r="E24" s="162"/>
      <c r="F24" s="96" t="e">
        <f>((F22-E10)/E10)*100</f>
        <v>#DIV/0!</v>
      </c>
      <c r="G24" s="163" t="s">
        <v>3</v>
      </c>
      <c r="H24" s="162"/>
      <c r="I24" s="96" t="e">
        <f>((I22-H10)/H10)*100</f>
        <v>#DIV/0!</v>
      </c>
      <c r="J24" s="7"/>
      <c r="K24" s="147" t="s">
        <v>3</v>
      </c>
      <c r="L24" s="152"/>
      <c r="M24" s="91" t="e">
        <f>((M22-L10)/L10)*100</f>
        <v>#DIV/0!</v>
      </c>
      <c r="N24" s="148" t="s">
        <v>3</v>
      </c>
      <c r="O24" s="144"/>
      <c r="P24" s="91" t="e">
        <f>((P22-O10)/O10)*100</f>
        <v>#DIV/0!</v>
      </c>
      <c r="Q24" s="143" t="s">
        <v>3</v>
      </c>
      <c r="R24" s="144"/>
      <c r="S24" s="91" t="e">
        <f>((S22-R10)/R10)*100</f>
        <v>#DIV/0!</v>
      </c>
      <c r="T24" s="7"/>
    </row>
    <row r="25" spans="1:20" ht="15.75" customHeight="1">
      <c r="A25" s="159" t="s">
        <v>4</v>
      </c>
      <c r="B25" s="160"/>
      <c r="C25" s="94" t="e">
        <f>STDEV(C15:C18)</f>
        <v>#DIV/0!</v>
      </c>
      <c r="D25" s="161" t="s">
        <v>4</v>
      </c>
      <c r="E25" s="162"/>
      <c r="F25" s="94" t="e">
        <f>STDEV(F15:F18)</f>
        <v>#DIV/0!</v>
      </c>
      <c r="G25" s="163" t="s">
        <v>4</v>
      </c>
      <c r="H25" s="162"/>
      <c r="I25" s="94" t="e">
        <f>STDEV(I15:I18)</f>
        <v>#DIV/0!</v>
      </c>
      <c r="J25" s="7"/>
      <c r="K25" s="145" t="s">
        <v>4</v>
      </c>
      <c r="L25" s="146"/>
      <c r="M25" s="89" t="e">
        <f>STDEV(M15:M18)</f>
        <v>#DIV/0!</v>
      </c>
      <c r="N25" s="148" t="s">
        <v>4</v>
      </c>
      <c r="O25" s="144"/>
      <c r="P25" s="89" t="e">
        <f>STDEV(P15:P18)</f>
        <v>#DIV/0!</v>
      </c>
      <c r="Q25" s="143" t="s">
        <v>4</v>
      </c>
      <c r="R25" s="144"/>
      <c r="S25" s="89" t="e">
        <f>STDEV(S15:S18)</f>
        <v>#DIV/0!</v>
      </c>
      <c r="T25" s="7"/>
    </row>
    <row r="26" spans="1:20" ht="15.75" customHeight="1">
      <c r="A26" s="159" t="s">
        <v>0</v>
      </c>
      <c r="B26" s="160"/>
      <c r="C26" s="94" t="e">
        <f>C25/C22</f>
        <v>#DIV/0!</v>
      </c>
      <c r="D26" s="161" t="s">
        <v>0</v>
      </c>
      <c r="E26" s="162"/>
      <c r="F26" s="94" t="e">
        <f>F25/F21</f>
        <v>#DIV/0!</v>
      </c>
      <c r="G26" s="163" t="s">
        <v>0</v>
      </c>
      <c r="H26" s="162"/>
      <c r="I26" s="94" t="e">
        <f>I25/I21</f>
        <v>#DIV/0!</v>
      </c>
      <c r="J26" s="7"/>
      <c r="K26" s="145" t="s">
        <v>0</v>
      </c>
      <c r="L26" s="146"/>
      <c r="M26" s="89" t="e">
        <f>M25/M22</f>
        <v>#DIV/0!</v>
      </c>
      <c r="N26" s="148" t="s">
        <v>0</v>
      </c>
      <c r="O26" s="144"/>
      <c r="P26" s="89" t="e">
        <f>P25/P21</f>
        <v>#DIV/0!</v>
      </c>
      <c r="Q26" s="143" t="s">
        <v>0</v>
      </c>
      <c r="R26" s="144"/>
      <c r="S26" s="89" t="e">
        <f>S25/S21</f>
        <v>#DIV/0!</v>
      </c>
      <c r="T26" s="7"/>
    </row>
    <row r="27" spans="1:20" ht="15.75" customHeight="1">
      <c r="A27" s="56"/>
      <c r="B27" s="70" t="s">
        <v>1</v>
      </c>
      <c r="C27" s="122" t="e">
        <f>C26*100</f>
        <v>#DIV/0!</v>
      </c>
      <c r="D27" s="156" t="s">
        <v>1</v>
      </c>
      <c r="E27" s="157"/>
      <c r="F27" s="122" t="e">
        <f>F26*100</f>
        <v>#DIV/0!</v>
      </c>
      <c r="G27" s="158" t="s">
        <v>1</v>
      </c>
      <c r="H27" s="157"/>
      <c r="I27" s="122" t="e">
        <f>I26*100</f>
        <v>#DIV/0!</v>
      </c>
      <c r="J27" s="7"/>
      <c r="K27" s="30"/>
      <c r="L27" s="29" t="s">
        <v>1</v>
      </c>
      <c r="M27" s="119" t="e">
        <f>M26*100</f>
        <v>#DIV/0!</v>
      </c>
      <c r="N27" s="153" t="s">
        <v>1</v>
      </c>
      <c r="O27" s="154"/>
      <c r="P27" s="119" t="e">
        <f>P26*100</f>
        <v>#DIV/0!</v>
      </c>
      <c r="Q27" s="155" t="s">
        <v>1</v>
      </c>
      <c r="R27" s="154"/>
      <c r="S27" s="119" t="e">
        <f>S26*100</f>
        <v>#DIV/0!</v>
      </c>
      <c r="T27" s="7"/>
    </row>
    <row r="28" spans="1:20" ht="15.75" customHeight="1">
      <c r="A28" s="136" t="s">
        <v>65</v>
      </c>
      <c r="B28" s="124" t="s">
        <v>48</v>
      </c>
      <c r="C28" s="134">
        <v>8</v>
      </c>
      <c r="D28" s="41"/>
      <c r="E28" s="124" t="s">
        <v>48</v>
      </c>
      <c r="F28" s="134">
        <v>1.6</v>
      </c>
      <c r="G28" s="41"/>
      <c r="H28" s="124" t="s">
        <v>48</v>
      </c>
      <c r="I28" s="134">
        <v>0.8</v>
      </c>
      <c r="J28" s="7"/>
      <c r="K28" s="135" t="s">
        <v>65</v>
      </c>
      <c r="L28" s="124" t="s">
        <v>48</v>
      </c>
      <c r="M28" s="134">
        <v>8</v>
      </c>
      <c r="N28" s="14"/>
      <c r="O28" s="124" t="s">
        <v>48</v>
      </c>
      <c r="P28" s="134">
        <v>1.6</v>
      </c>
      <c r="Q28" s="14"/>
      <c r="R28" s="124" t="s">
        <v>48</v>
      </c>
      <c r="S28" s="134">
        <v>0.8</v>
      </c>
      <c r="T28" s="7"/>
    </row>
    <row r="29" spans="1:20" ht="15.75" customHeight="1">
      <c r="A29" s="56"/>
      <c r="B29" s="124" t="s">
        <v>1</v>
      </c>
      <c r="C29" s="134">
        <v>3</v>
      </c>
      <c r="D29" s="41"/>
      <c r="E29" s="124" t="s">
        <v>1</v>
      </c>
      <c r="F29" s="134">
        <v>0.6</v>
      </c>
      <c r="G29" s="41"/>
      <c r="H29" s="124" t="s">
        <v>1</v>
      </c>
      <c r="I29" s="134">
        <v>0.3</v>
      </c>
      <c r="J29" s="7"/>
      <c r="K29" s="30"/>
      <c r="L29" s="124" t="s">
        <v>1</v>
      </c>
      <c r="M29" s="134">
        <v>3</v>
      </c>
      <c r="N29" s="14"/>
      <c r="O29" s="124" t="s">
        <v>1</v>
      </c>
      <c r="P29" s="134">
        <v>0.6</v>
      </c>
      <c r="Q29" s="14"/>
      <c r="R29" s="124" t="s">
        <v>1</v>
      </c>
      <c r="S29" s="134">
        <v>0.3</v>
      </c>
      <c r="T29" s="7"/>
    </row>
    <row r="30" spans="1:20" ht="15.75" customHeight="1">
      <c r="A30" s="56"/>
      <c r="B30" s="68"/>
      <c r="C30" s="65"/>
      <c r="D30" s="41"/>
      <c r="E30" s="41"/>
      <c r="F30" s="65"/>
      <c r="G30" s="44"/>
      <c r="H30" s="44"/>
      <c r="I30" s="44"/>
      <c r="J30" s="7"/>
      <c r="K30" s="30"/>
      <c r="L30" s="28"/>
      <c r="M30" s="31"/>
      <c r="N30" s="14"/>
      <c r="O30" s="14"/>
      <c r="P30" s="31"/>
      <c r="Q30" s="11"/>
      <c r="R30" s="11"/>
      <c r="S30" s="11"/>
      <c r="T30" s="7"/>
    </row>
    <row r="31" spans="1:20" ht="15.75" customHeight="1">
      <c r="A31" s="138" t="s">
        <v>74</v>
      </c>
      <c r="B31" s="28" t="s">
        <v>72</v>
      </c>
      <c r="C31" s="65" t="e">
        <f>IF(ABS(C24)&gt;C28,"NON CONFORME","CONFORME")</f>
        <v>#DIV/0!</v>
      </c>
      <c r="D31" s="41"/>
      <c r="E31" s="41"/>
      <c r="F31" s="65" t="e">
        <f>IF(ABS(F24)&gt;F28,"NON CONFORME","CONFORME")</f>
        <v>#DIV/0!</v>
      </c>
      <c r="G31" s="44"/>
      <c r="H31" s="44"/>
      <c r="I31" s="65" t="e">
        <f>IF(ABS(I24)&gt;I28,"NON CONFORME","CONFORME")</f>
        <v>#DIV/0!</v>
      </c>
      <c r="J31" s="7"/>
      <c r="K31" s="138" t="s">
        <v>74</v>
      </c>
      <c r="L31" s="28" t="s">
        <v>72</v>
      </c>
      <c r="M31" s="65" t="e">
        <f>IF(ABS(M24)&gt;M28,"NON CONFORME","CONFORME")</f>
        <v>#DIV/0!</v>
      </c>
      <c r="N31" s="14"/>
      <c r="O31" s="14"/>
      <c r="P31" s="65" t="e">
        <f>IF(ABS(P24)&gt;P28,"NON CONFORME","CONFORME")</f>
        <v>#DIV/0!</v>
      </c>
      <c r="Q31" s="11"/>
      <c r="R31" s="11"/>
      <c r="S31" s="65" t="e">
        <f>IF(ABS(S24)&gt;S28,"NON CONFORME","CONFORME")</f>
        <v>#DIV/0!</v>
      </c>
      <c r="T31" s="7"/>
    </row>
    <row r="32" spans="1:20" ht="15.75" customHeight="1">
      <c r="A32" s="56"/>
      <c r="B32" s="28" t="s">
        <v>73</v>
      </c>
      <c r="C32" s="65" t="e">
        <f>IF(ABS(C27)&gt;C29,"NON CONFORME","CONFORME")</f>
        <v>#DIV/0!</v>
      </c>
      <c r="D32" s="41"/>
      <c r="E32" s="41"/>
      <c r="F32" s="65" t="e">
        <f>IF(ABS(F27)&gt;F29,"NON CONFORME","CONFORME")</f>
        <v>#DIV/0!</v>
      </c>
      <c r="G32" s="44"/>
      <c r="H32" s="44"/>
      <c r="I32" s="65" t="e">
        <f>IF(ABS(I27)&gt;I29,"NON CONFORME","CONFORME")</f>
        <v>#DIV/0!</v>
      </c>
      <c r="J32" s="7"/>
      <c r="K32" s="30"/>
      <c r="L32" s="28" t="s">
        <v>73</v>
      </c>
      <c r="M32" s="65" t="e">
        <f>IF(ABS(M27)&gt;M29,"NON CONFORME","CONFORME")</f>
        <v>#DIV/0!</v>
      </c>
      <c r="N32" s="14"/>
      <c r="O32" s="14"/>
      <c r="P32" s="65" t="e">
        <f>IF(ABS(P27)&gt;P29,"NON CONFORME","CONFORME")</f>
        <v>#DIV/0!</v>
      </c>
      <c r="Q32" s="11"/>
      <c r="R32" s="11"/>
      <c r="S32" s="65" t="e">
        <f>IF(ABS(S27)&gt;S29,"NON CONFORME","CONFORME")</f>
        <v>#DIV/0!</v>
      </c>
      <c r="T32" s="7"/>
    </row>
    <row r="33" spans="1:20" ht="19.5" customHeight="1">
      <c r="A33" s="72"/>
      <c r="B33" s="2"/>
      <c r="C33" s="58"/>
      <c r="D33" s="58"/>
      <c r="E33" s="58"/>
      <c r="F33" s="58"/>
      <c r="G33" s="58"/>
      <c r="H33" s="58"/>
      <c r="I33" s="58"/>
      <c r="J33" s="7"/>
      <c r="K33" s="72"/>
      <c r="L33" s="2"/>
      <c r="M33" s="58"/>
      <c r="N33" s="58"/>
      <c r="O33" s="58"/>
      <c r="P33" s="58"/>
      <c r="Q33" s="58"/>
      <c r="R33" s="58"/>
      <c r="S33" s="58"/>
      <c r="T33" s="7"/>
    </row>
    <row r="34" ht="12.75">
      <c r="B34" s="129" t="s">
        <v>47</v>
      </c>
    </row>
    <row r="35" spans="1:2" ht="12.75">
      <c r="A35" s="5" t="s">
        <v>45</v>
      </c>
      <c r="B35" s="33">
        <v>1</v>
      </c>
    </row>
    <row r="36" spans="1:2" ht="12.75">
      <c r="A36" s="5" t="s">
        <v>46</v>
      </c>
      <c r="B36" s="33">
        <v>4</v>
      </c>
    </row>
    <row r="37" spans="1:2" ht="12.75">
      <c r="A37" s="5" t="s">
        <v>43</v>
      </c>
      <c r="B37" s="33">
        <v>2</v>
      </c>
    </row>
    <row r="38" spans="1:2" ht="12.75">
      <c r="A38" s="5" t="s">
        <v>44</v>
      </c>
      <c r="B38" s="33">
        <v>4</v>
      </c>
    </row>
    <row r="39" spans="1:2" ht="12.75">
      <c r="A39" s="5" t="s">
        <v>48</v>
      </c>
      <c r="B39" s="33">
        <v>2</v>
      </c>
    </row>
    <row r="40" spans="1:2" ht="12.75">
      <c r="A40" s="5" t="s">
        <v>1</v>
      </c>
      <c r="B40" s="33">
        <v>2</v>
      </c>
    </row>
    <row r="55" ht="12.75">
      <c r="H55" s="106"/>
    </row>
  </sheetData>
  <sheetProtection/>
  <mergeCells count="44">
    <mergeCell ref="A21:B21"/>
    <mergeCell ref="D21:E21"/>
    <mergeCell ref="K21:L21"/>
    <mergeCell ref="N21:O21"/>
    <mergeCell ref="G21:H21"/>
    <mergeCell ref="D7:E7"/>
    <mergeCell ref="N7:O7"/>
    <mergeCell ref="B8:C8"/>
    <mergeCell ref="L8:M8"/>
    <mergeCell ref="A23:B23"/>
    <mergeCell ref="D23:E23"/>
    <mergeCell ref="K23:L23"/>
    <mergeCell ref="N23:O23"/>
    <mergeCell ref="G23:H23"/>
    <mergeCell ref="A22:B22"/>
    <mergeCell ref="D22:E22"/>
    <mergeCell ref="K22:L22"/>
    <mergeCell ref="N22:O22"/>
    <mergeCell ref="G22:H22"/>
    <mergeCell ref="A25:B25"/>
    <mergeCell ref="D25:E25"/>
    <mergeCell ref="K25:L25"/>
    <mergeCell ref="N25:O25"/>
    <mergeCell ref="G25:H25"/>
    <mergeCell ref="A24:B24"/>
    <mergeCell ref="D24:E24"/>
    <mergeCell ref="K24:L24"/>
    <mergeCell ref="N24:O24"/>
    <mergeCell ref="G24:H24"/>
    <mergeCell ref="Q27:R27"/>
    <mergeCell ref="D27:E27"/>
    <mergeCell ref="N27:O27"/>
    <mergeCell ref="G27:H27"/>
    <mergeCell ref="A26:B26"/>
    <mergeCell ref="D26:E26"/>
    <mergeCell ref="K26:L26"/>
    <mergeCell ref="N26:O26"/>
    <mergeCell ref="G26:H26"/>
    <mergeCell ref="Q21:R21"/>
    <mergeCell ref="Q22:R22"/>
    <mergeCell ref="Q23:R23"/>
    <mergeCell ref="Q24:R24"/>
    <mergeCell ref="Q25:R25"/>
    <mergeCell ref="Q26:R26"/>
  </mergeCells>
  <conditionalFormatting sqref="C24 F24 M24 P24 I24 S24">
    <cfRule type="cellIs" priority="1" dxfId="0" operator="between" stopIfTrue="1">
      <formula>B12</formula>
      <formula>-B12</formula>
    </cfRule>
    <cfRule type="cellIs" priority="2" dxfId="1" operator="notBetween" stopIfTrue="1">
      <formula>B12</formula>
      <formula>-B12</formula>
    </cfRule>
  </conditionalFormatting>
  <conditionalFormatting sqref="C27:C28 M27:M28">
    <cfRule type="cellIs" priority="3" dxfId="0" operator="between" stopIfTrue="1">
      <formula>B13</formula>
      <formula>-B13</formula>
    </cfRule>
    <cfRule type="cellIs" priority="4" dxfId="1" operator="notBetween" stopIfTrue="1">
      <formula>B13</formula>
      <formula>-B13</formula>
    </cfRule>
  </conditionalFormatting>
  <conditionalFormatting sqref="C29 M29">
    <cfRule type="cellIs" priority="5" dxfId="0" operator="between" stopIfTrue="1">
      <formula>B14</formula>
      <formula>-B14</formula>
    </cfRule>
    <cfRule type="cellIs" priority="6" dxfId="1" operator="notBetween" stopIfTrue="1">
      <formula>B14</formula>
      <formula>-B14</formula>
    </cfRule>
  </conditionalFormatting>
  <conditionalFormatting sqref="F27:F28 P27:P28 I27:I28 S27:S28">
    <cfRule type="cellIs" priority="7" dxfId="1" operator="notBetween" stopIfTrue="1">
      <formula>E13</formula>
      <formula>-E13</formula>
    </cfRule>
    <cfRule type="cellIs" priority="8" dxfId="0" operator="lessThanOrEqual" stopIfTrue="1">
      <formula>#REF!</formula>
    </cfRule>
  </conditionalFormatting>
  <conditionalFormatting sqref="F29 P29 I29 S29">
    <cfRule type="cellIs" priority="9" dxfId="1" operator="notBetween" stopIfTrue="1">
      <formula>E14</formula>
      <formula>-E14</formula>
    </cfRule>
    <cfRule type="cellIs" priority="10" dxfId="0" operator="lessThanOrEqual" stopIfTrue="1">
      <formula>#REF!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0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60" zoomScaleNormal="70" zoomScalePageLayoutView="0" workbookViewId="0" topLeftCell="A1">
      <selection activeCell="Q21" sqref="Q21:R21"/>
    </sheetView>
  </sheetViews>
  <sheetFormatPr defaultColWidth="11.421875" defaultRowHeight="12.75"/>
  <cols>
    <col min="1" max="1" width="30.57421875" style="5" customWidth="1"/>
    <col min="2" max="2" width="17.421875" style="33" customWidth="1"/>
    <col min="3" max="3" width="18.28125" style="5" customWidth="1"/>
    <col min="4" max="4" width="19.421875" style="5" customWidth="1"/>
    <col min="5" max="5" width="11.8515625" style="5" customWidth="1"/>
    <col min="6" max="6" width="12.421875" style="5" customWidth="1"/>
    <col min="7" max="7" width="7.57421875" style="5" customWidth="1"/>
    <col min="8" max="8" width="16.7109375" style="5" customWidth="1"/>
    <col min="9" max="9" width="14.7109375" style="5" customWidth="1"/>
    <col min="10" max="10" width="11.421875" style="5" customWidth="1"/>
    <col min="11" max="11" width="32.00390625" style="5" customWidth="1"/>
    <col min="12" max="12" width="17.7109375" style="33" customWidth="1"/>
    <col min="13" max="13" width="11.8515625" style="5" customWidth="1"/>
    <col min="14" max="14" width="17.57421875" style="5" customWidth="1"/>
    <col min="15" max="15" width="11.8515625" style="5" customWidth="1"/>
    <col min="16" max="16" width="12.421875" style="5" customWidth="1"/>
    <col min="17" max="17" width="9.57421875" style="5" customWidth="1"/>
    <col min="18" max="18" width="15.57421875" style="5" customWidth="1"/>
    <col min="19" max="19" width="20.7109375" style="5" customWidth="1"/>
    <col min="20" max="16384" width="11.421875" style="5" customWidth="1"/>
  </cols>
  <sheetData>
    <row r="1" spans="1:20" ht="19.5">
      <c r="A1" s="34" t="s">
        <v>58</v>
      </c>
      <c r="B1" s="66" t="s">
        <v>42</v>
      </c>
      <c r="C1" s="117" t="s">
        <v>64</v>
      </c>
      <c r="E1" s="67"/>
      <c r="F1" s="67"/>
      <c r="G1" s="35"/>
      <c r="H1" s="35"/>
      <c r="I1" s="35"/>
      <c r="J1" s="4"/>
      <c r="K1" s="34" t="s">
        <v>58</v>
      </c>
      <c r="L1" s="66" t="s">
        <v>42</v>
      </c>
      <c r="N1" s="117" t="s">
        <v>64</v>
      </c>
      <c r="O1" s="58"/>
      <c r="P1" s="58"/>
      <c r="Q1" s="3"/>
      <c r="R1" s="3"/>
      <c r="S1" s="3"/>
      <c r="T1" s="4"/>
    </row>
    <row r="2" spans="1:20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7"/>
      <c r="K2" s="114" t="s">
        <v>59</v>
      </c>
      <c r="L2" s="115" t="s">
        <v>60</v>
      </c>
      <c r="M2" s="3"/>
      <c r="N2" s="3"/>
      <c r="O2" s="116" t="s">
        <v>61</v>
      </c>
      <c r="P2" s="3"/>
      <c r="Q2" s="35"/>
      <c r="R2" s="35"/>
      <c r="S2" s="35"/>
      <c r="T2" s="7"/>
    </row>
    <row r="3" spans="1:20" ht="22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7"/>
      <c r="K3" s="117" t="s">
        <v>62</v>
      </c>
      <c r="L3" s="8"/>
      <c r="M3" s="3"/>
      <c r="N3" s="59"/>
      <c r="O3" s="116" t="s">
        <v>63</v>
      </c>
      <c r="P3" s="3"/>
      <c r="Q3" s="3"/>
      <c r="R3" s="3"/>
      <c r="S3" s="3"/>
      <c r="T3" s="7"/>
    </row>
    <row r="4" spans="1:20" ht="12" customHeight="1">
      <c r="A4" s="34"/>
      <c r="B4" s="36"/>
      <c r="C4" s="35"/>
      <c r="D4" s="62"/>
      <c r="E4" s="35"/>
      <c r="F4" s="35"/>
      <c r="G4" s="35"/>
      <c r="H4" s="35"/>
      <c r="I4" s="35"/>
      <c r="J4" s="7"/>
      <c r="K4" s="1"/>
      <c r="L4" s="8"/>
      <c r="M4" s="3"/>
      <c r="N4" s="59"/>
      <c r="O4" s="3"/>
      <c r="P4" s="3"/>
      <c r="Q4" s="3"/>
      <c r="R4" s="3"/>
      <c r="S4" s="3"/>
      <c r="T4" s="7"/>
    </row>
    <row r="5" spans="1:20" ht="17.25" customHeight="1">
      <c r="A5" s="68" t="s">
        <v>9</v>
      </c>
      <c r="B5" s="37"/>
      <c r="C5" s="76"/>
      <c r="D5" s="35"/>
      <c r="E5" s="28" t="s">
        <v>71</v>
      </c>
      <c r="F5" s="86"/>
      <c r="G5" s="44"/>
      <c r="H5" s="44"/>
      <c r="I5" s="44"/>
      <c r="J5" s="7"/>
      <c r="K5" s="28" t="s">
        <v>9</v>
      </c>
      <c r="L5" s="9"/>
      <c r="M5" s="71"/>
      <c r="N5" s="3"/>
      <c r="O5" s="28" t="s">
        <v>71</v>
      </c>
      <c r="P5" s="85"/>
      <c r="Q5" s="11"/>
      <c r="R5" s="11"/>
      <c r="S5" s="11"/>
      <c r="T5" s="7"/>
    </row>
    <row r="6" spans="1:20" ht="17.25" customHeight="1">
      <c r="A6" s="68" t="s">
        <v>10</v>
      </c>
      <c r="B6" s="39"/>
      <c r="C6" s="76"/>
      <c r="D6" s="128"/>
      <c r="E6" s="131"/>
      <c r="F6" s="86"/>
      <c r="G6" s="44"/>
      <c r="H6" s="44"/>
      <c r="I6" s="44"/>
      <c r="J6" s="7"/>
      <c r="K6" s="28" t="s">
        <v>10</v>
      </c>
      <c r="L6" s="12"/>
      <c r="M6" s="71"/>
      <c r="N6" s="125"/>
      <c r="O6" s="132"/>
      <c r="P6" s="85"/>
      <c r="Q6" s="11"/>
      <c r="R6" s="11"/>
      <c r="S6" s="11"/>
      <c r="T6" s="7"/>
    </row>
    <row r="7" spans="1:20" ht="17.25" customHeight="1">
      <c r="A7" s="68" t="s">
        <v>11</v>
      </c>
      <c r="B7" s="38"/>
      <c r="C7" s="76"/>
      <c r="D7" s="164" t="s">
        <v>26</v>
      </c>
      <c r="E7" s="164"/>
      <c r="F7" s="86"/>
      <c r="G7" s="113" t="s">
        <v>57</v>
      </c>
      <c r="H7" s="113"/>
      <c r="I7" s="44"/>
      <c r="J7" s="7"/>
      <c r="K7" s="28" t="s">
        <v>11</v>
      </c>
      <c r="L7" s="10"/>
      <c r="M7" s="71"/>
      <c r="N7" s="147" t="s">
        <v>26</v>
      </c>
      <c r="O7" s="147"/>
      <c r="P7" s="85"/>
      <c r="Q7" s="113" t="s">
        <v>57</v>
      </c>
      <c r="R7" s="113"/>
      <c r="S7" s="11"/>
      <c r="T7" s="7"/>
    </row>
    <row r="8" spans="1:20" ht="29.25" customHeight="1">
      <c r="A8" s="40" t="s">
        <v>17</v>
      </c>
      <c r="B8" s="141" t="s">
        <v>31</v>
      </c>
      <c r="C8" s="142"/>
      <c r="D8" s="41"/>
      <c r="E8" s="41" t="s">
        <v>25</v>
      </c>
      <c r="F8" s="84"/>
      <c r="G8" s="44"/>
      <c r="H8" s="44"/>
      <c r="I8" s="44"/>
      <c r="J8" s="7"/>
      <c r="K8" s="13" t="s">
        <v>17</v>
      </c>
      <c r="L8" s="141" t="s">
        <v>30</v>
      </c>
      <c r="M8" s="142"/>
      <c r="N8" s="14"/>
      <c r="O8" s="14" t="s">
        <v>25</v>
      </c>
      <c r="P8" s="83"/>
      <c r="Q8" s="11"/>
      <c r="R8" s="11"/>
      <c r="S8" s="11"/>
      <c r="T8" s="7"/>
    </row>
    <row r="9" spans="1:20" ht="14.25">
      <c r="A9" s="42"/>
      <c r="B9" s="43"/>
      <c r="C9" s="44"/>
      <c r="D9" s="42"/>
      <c r="E9" s="42"/>
      <c r="F9" s="42"/>
      <c r="G9" s="42"/>
      <c r="H9" s="42"/>
      <c r="I9" s="42"/>
      <c r="J9" s="7"/>
      <c r="K9" s="15"/>
      <c r="L9" s="16"/>
      <c r="M9" s="11"/>
      <c r="N9" s="15"/>
      <c r="O9" s="15"/>
      <c r="P9" s="15"/>
      <c r="Q9" s="15"/>
      <c r="R9" s="15"/>
      <c r="S9" s="15"/>
      <c r="T9" s="7"/>
    </row>
    <row r="10" spans="1:20" ht="15">
      <c r="A10" s="44"/>
      <c r="B10" s="45">
        <v>50</v>
      </c>
      <c r="C10" s="46" t="s">
        <v>21</v>
      </c>
      <c r="D10" s="42"/>
      <c r="E10" s="45">
        <v>100</v>
      </c>
      <c r="F10" s="46" t="s">
        <v>24</v>
      </c>
      <c r="G10" s="42"/>
      <c r="H10" s="45">
        <v>250</v>
      </c>
      <c r="I10" s="46" t="s">
        <v>49</v>
      </c>
      <c r="J10" s="7"/>
      <c r="K10" s="11"/>
      <c r="L10" s="45">
        <v>50</v>
      </c>
      <c r="M10" s="46" t="s">
        <v>21</v>
      </c>
      <c r="N10" s="42"/>
      <c r="O10" s="45">
        <v>100</v>
      </c>
      <c r="P10" s="46" t="s">
        <v>24</v>
      </c>
      <c r="Q10" s="42"/>
      <c r="R10" s="45">
        <v>250</v>
      </c>
      <c r="S10" s="46" t="s">
        <v>49</v>
      </c>
      <c r="T10" s="7"/>
    </row>
    <row r="11" spans="1:20" ht="15">
      <c r="A11" s="70" t="s">
        <v>5</v>
      </c>
      <c r="B11" s="102">
        <f>B10-((B10*B12)/100)</f>
        <v>44</v>
      </c>
      <c r="C11" s="103">
        <f>B10+((B10*B12)/100)</f>
        <v>56</v>
      </c>
      <c r="D11" s="42"/>
      <c r="E11" s="102">
        <f>E10-((E10*E12)/100)</f>
        <v>94</v>
      </c>
      <c r="F11" s="103">
        <f>E10+((E10*E12)/100)</f>
        <v>106</v>
      </c>
      <c r="G11" s="42"/>
      <c r="H11" s="102">
        <f>H10-((H10*H12)/100)</f>
        <v>244</v>
      </c>
      <c r="I11" s="103">
        <f>H10+((H10*H12)/100)</f>
        <v>256</v>
      </c>
      <c r="J11" s="7"/>
      <c r="K11" s="29" t="s">
        <v>5</v>
      </c>
      <c r="L11" s="102">
        <f>L10-((L10*L12)/100)</f>
        <v>44</v>
      </c>
      <c r="M11" s="103">
        <f>L10+((L10*L12)/100)</f>
        <v>56</v>
      </c>
      <c r="N11" s="42"/>
      <c r="O11" s="102">
        <f>O10-((O10*O12)/100)</f>
        <v>94</v>
      </c>
      <c r="P11" s="103">
        <f>O10+((O10*O12)/100)</f>
        <v>106</v>
      </c>
      <c r="Q11" s="42"/>
      <c r="R11" s="102">
        <f>R10-((R10*R12)/100)</f>
        <v>244</v>
      </c>
      <c r="S11" s="103">
        <f>R10+((R10*R12)/100)</f>
        <v>256</v>
      </c>
      <c r="T11" s="7"/>
    </row>
    <row r="12" spans="1:20" ht="15">
      <c r="A12" s="70" t="s">
        <v>6</v>
      </c>
      <c r="B12" s="47">
        <v>12</v>
      </c>
      <c r="C12" s="48"/>
      <c r="D12" s="42"/>
      <c r="E12" s="47">
        <v>6</v>
      </c>
      <c r="F12" s="48"/>
      <c r="G12" s="42"/>
      <c r="H12" s="47">
        <v>2.4</v>
      </c>
      <c r="I12" s="48"/>
      <c r="J12" s="7"/>
      <c r="K12" s="29" t="s">
        <v>6</v>
      </c>
      <c r="L12" s="47">
        <v>12</v>
      </c>
      <c r="M12" s="48"/>
      <c r="N12" s="42"/>
      <c r="O12" s="47">
        <v>6</v>
      </c>
      <c r="P12" s="48"/>
      <c r="Q12" s="42"/>
      <c r="R12" s="47">
        <v>2.4</v>
      </c>
      <c r="S12" s="48"/>
      <c r="T12" s="7"/>
    </row>
    <row r="13" spans="1:20" ht="15">
      <c r="A13" s="70" t="s">
        <v>7</v>
      </c>
      <c r="B13" s="49">
        <v>4</v>
      </c>
      <c r="C13" s="50"/>
      <c r="D13" s="42"/>
      <c r="E13" s="49">
        <v>2</v>
      </c>
      <c r="F13" s="50"/>
      <c r="G13" s="42"/>
      <c r="H13" s="49">
        <v>0.8</v>
      </c>
      <c r="I13" s="50"/>
      <c r="J13" s="7"/>
      <c r="K13" s="29" t="s">
        <v>7</v>
      </c>
      <c r="L13" s="49">
        <v>4</v>
      </c>
      <c r="M13" s="50"/>
      <c r="N13" s="42"/>
      <c r="O13" s="49">
        <v>2</v>
      </c>
      <c r="P13" s="50"/>
      <c r="Q13" s="42"/>
      <c r="R13" s="49">
        <v>0.8</v>
      </c>
      <c r="S13" s="50"/>
      <c r="T13" s="7"/>
    </row>
    <row r="14" spans="1:20" ht="15.75">
      <c r="A14" s="87" t="s">
        <v>43</v>
      </c>
      <c r="B14" s="51"/>
      <c r="C14" s="52"/>
      <c r="D14" s="42"/>
      <c r="E14" s="63"/>
      <c r="F14" s="52"/>
      <c r="G14" s="42"/>
      <c r="H14" s="63"/>
      <c r="I14" s="52"/>
      <c r="J14" s="7"/>
      <c r="K14" s="87" t="s">
        <v>43</v>
      </c>
      <c r="L14" s="23"/>
      <c r="M14" s="24"/>
      <c r="N14" s="15"/>
      <c r="O14" s="60"/>
      <c r="P14" s="24"/>
      <c r="Q14" s="15"/>
      <c r="R14" s="60"/>
      <c r="S14" s="24"/>
      <c r="T14" s="7"/>
    </row>
    <row r="15" spans="1:20" ht="14.25">
      <c r="A15" s="44"/>
      <c r="B15" s="53" t="s">
        <v>12</v>
      </c>
      <c r="C15" s="92"/>
      <c r="D15" s="42"/>
      <c r="E15" s="47" t="s">
        <v>12</v>
      </c>
      <c r="F15" s="93"/>
      <c r="G15" s="42"/>
      <c r="H15" s="47" t="s">
        <v>12</v>
      </c>
      <c r="I15" s="93"/>
      <c r="J15" s="7"/>
      <c r="K15" s="11"/>
      <c r="L15" s="25" t="s">
        <v>12</v>
      </c>
      <c r="M15" s="82"/>
      <c r="N15" s="15"/>
      <c r="O15" s="19" t="s">
        <v>12</v>
      </c>
      <c r="P15" s="82"/>
      <c r="Q15" s="15"/>
      <c r="R15" s="19" t="s">
        <v>12</v>
      </c>
      <c r="S15" s="82"/>
      <c r="T15" s="7"/>
    </row>
    <row r="16" spans="1:20" ht="14.25">
      <c r="A16" s="44"/>
      <c r="B16" s="53" t="s">
        <v>13</v>
      </c>
      <c r="C16" s="92"/>
      <c r="D16" s="42"/>
      <c r="E16" s="47" t="s">
        <v>13</v>
      </c>
      <c r="F16" s="93"/>
      <c r="G16" s="42"/>
      <c r="H16" s="47" t="s">
        <v>13</v>
      </c>
      <c r="I16" s="93"/>
      <c r="J16" s="7"/>
      <c r="K16" s="11"/>
      <c r="L16" s="25" t="s">
        <v>13</v>
      </c>
      <c r="M16" s="82"/>
      <c r="N16" s="15"/>
      <c r="O16" s="19" t="s">
        <v>13</v>
      </c>
      <c r="P16" s="82"/>
      <c r="Q16" s="15"/>
      <c r="R16" s="19" t="s">
        <v>13</v>
      </c>
      <c r="S16" s="82"/>
      <c r="T16" s="7"/>
    </row>
    <row r="17" spans="1:20" ht="14.25">
      <c r="A17" s="44"/>
      <c r="B17" s="53" t="s">
        <v>14</v>
      </c>
      <c r="C17" s="92"/>
      <c r="D17" s="42"/>
      <c r="E17" s="47" t="s">
        <v>14</v>
      </c>
      <c r="F17" s="93"/>
      <c r="G17" s="42"/>
      <c r="H17" s="47" t="s">
        <v>14</v>
      </c>
      <c r="I17" s="93"/>
      <c r="J17" s="7"/>
      <c r="K17" s="11"/>
      <c r="L17" s="25" t="s">
        <v>14</v>
      </c>
      <c r="M17" s="82"/>
      <c r="N17" s="15"/>
      <c r="O17" s="19" t="s">
        <v>14</v>
      </c>
      <c r="P17" s="82"/>
      <c r="Q17" s="15"/>
      <c r="R17" s="19" t="s">
        <v>14</v>
      </c>
      <c r="S17" s="82"/>
      <c r="T17" s="7"/>
    </row>
    <row r="18" spans="1:20" ht="14.25">
      <c r="A18" s="44"/>
      <c r="B18" s="53" t="s">
        <v>15</v>
      </c>
      <c r="C18" s="92"/>
      <c r="D18" s="42"/>
      <c r="E18" s="47" t="s">
        <v>15</v>
      </c>
      <c r="F18" s="93"/>
      <c r="G18" s="42"/>
      <c r="H18" s="47" t="s">
        <v>15</v>
      </c>
      <c r="I18" s="93"/>
      <c r="J18" s="7"/>
      <c r="K18" s="11"/>
      <c r="L18" s="25" t="s">
        <v>15</v>
      </c>
      <c r="M18" s="82"/>
      <c r="N18" s="15"/>
      <c r="O18" s="19" t="s">
        <v>15</v>
      </c>
      <c r="P18" s="82"/>
      <c r="Q18" s="15"/>
      <c r="R18" s="19" t="s">
        <v>15</v>
      </c>
      <c r="S18" s="82"/>
      <c r="T18" s="7"/>
    </row>
    <row r="19" spans="1:20" ht="14.25">
      <c r="A19" s="44"/>
      <c r="B19" s="49"/>
      <c r="C19" s="54"/>
      <c r="D19" s="42"/>
      <c r="E19" s="64"/>
      <c r="F19" s="107"/>
      <c r="G19" s="42"/>
      <c r="H19" s="64"/>
      <c r="I19" s="54"/>
      <c r="J19" s="7"/>
      <c r="K19" s="11"/>
      <c r="L19" s="21"/>
      <c r="M19" s="26"/>
      <c r="N19" s="15"/>
      <c r="O19" s="61"/>
      <c r="P19" s="26"/>
      <c r="Q19" s="15"/>
      <c r="R19" s="61"/>
      <c r="S19" s="26"/>
      <c r="T19" s="7"/>
    </row>
    <row r="20" spans="1:20" ht="14.25">
      <c r="A20" s="44"/>
      <c r="B20" s="55"/>
      <c r="C20" s="42"/>
      <c r="D20" s="42"/>
      <c r="E20" s="42"/>
      <c r="F20" s="42"/>
      <c r="G20" s="42"/>
      <c r="H20" s="42"/>
      <c r="I20" s="42"/>
      <c r="J20" s="7"/>
      <c r="K20" s="11"/>
      <c r="L20" s="27"/>
      <c r="M20" s="15"/>
      <c r="N20" s="15"/>
      <c r="O20" s="15"/>
      <c r="P20" s="15"/>
      <c r="Q20" s="15"/>
      <c r="R20" s="15"/>
      <c r="S20" s="15"/>
      <c r="T20" s="7"/>
    </row>
    <row r="21" spans="1:20" ht="15.75" customHeight="1">
      <c r="A21" s="159" t="s">
        <v>75</v>
      </c>
      <c r="B21" s="160"/>
      <c r="C21" s="94" t="e">
        <f>(AVERAGE(C15:C18))</f>
        <v>#DIV/0!</v>
      </c>
      <c r="D21" s="161" t="s">
        <v>75</v>
      </c>
      <c r="E21" s="162"/>
      <c r="F21" s="94" t="e">
        <f>AVERAGE(F15:F18)</f>
        <v>#DIV/0!</v>
      </c>
      <c r="G21" s="163" t="s">
        <v>75</v>
      </c>
      <c r="H21" s="162"/>
      <c r="I21" s="94" t="e">
        <f>AVERAGE(I15:I18)</f>
        <v>#DIV/0!</v>
      </c>
      <c r="J21" s="7"/>
      <c r="K21" s="145" t="s">
        <v>75</v>
      </c>
      <c r="L21" s="146"/>
      <c r="M21" s="89" t="e">
        <f>(AVERAGE(M15:M18))</f>
        <v>#DIV/0!</v>
      </c>
      <c r="N21" s="148" t="s">
        <v>75</v>
      </c>
      <c r="O21" s="144"/>
      <c r="P21" s="89" t="e">
        <f>AVERAGE(P15:P18)</f>
        <v>#DIV/0!</v>
      </c>
      <c r="Q21" s="143" t="s">
        <v>75</v>
      </c>
      <c r="R21" s="144"/>
      <c r="S21" s="89" t="e">
        <f>AVERAGE(S15:S18)</f>
        <v>#DIV/0!</v>
      </c>
      <c r="T21" s="7"/>
    </row>
    <row r="22" spans="1:20" ht="33.75" customHeight="1">
      <c r="A22" s="149" t="s">
        <v>27</v>
      </c>
      <c r="B22" s="150"/>
      <c r="C22" s="95" t="e">
        <f>C21*F8</f>
        <v>#DIV/0!</v>
      </c>
      <c r="D22" s="149" t="s">
        <v>27</v>
      </c>
      <c r="E22" s="150"/>
      <c r="F22" s="95" t="e">
        <f>F21*F8</f>
        <v>#DIV/0!</v>
      </c>
      <c r="G22" s="151" t="s">
        <v>27</v>
      </c>
      <c r="H22" s="150"/>
      <c r="I22" s="95" t="e">
        <f>I21*F8</f>
        <v>#DIV/0!</v>
      </c>
      <c r="J22" s="7"/>
      <c r="K22" s="149" t="s">
        <v>27</v>
      </c>
      <c r="L22" s="150"/>
      <c r="M22" s="90" t="e">
        <f>M21*P8</f>
        <v>#DIV/0!</v>
      </c>
      <c r="N22" s="149" t="s">
        <v>27</v>
      </c>
      <c r="O22" s="150"/>
      <c r="P22" s="90" t="e">
        <f>P21*P8</f>
        <v>#DIV/0!</v>
      </c>
      <c r="Q22" s="151" t="s">
        <v>27</v>
      </c>
      <c r="R22" s="150"/>
      <c r="S22" s="90" t="e">
        <f>S21*P8</f>
        <v>#DIV/0!</v>
      </c>
      <c r="T22" s="7"/>
    </row>
    <row r="23" spans="1:20" ht="15.75" customHeight="1">
      <c r="A23" s="159" t="s">
        <v>2</v>
      </c>
      <c r="B23" s="160"/>
      <c r="C23" s="94" t="e">
        <f>(C22-B10)</f>
        <v>#DIV/0!</v>
      </c>
      <c r="D23" s="161" t="s">
        <v>2</v>
      </c>
      <c r="E23" s="162"/>
      <c r="F23" s="94" t="e">
        <f>(F22-E10)</f>
        <v>#DIV/0!</v>
      </c>
      <c r="G23" s="163" t="s">
        <v>2</v>
      </c>
      <c r="H23" s="162"/>
      <c r="I23" s="94" t="e">
        <f>(I22-H10)</f>
        <v>#DIV/0!</v>
      </c>
      <c r="J23" s="7"/>
      <c r="K23" s="145" t="s">
        <v>2</v>
      </c>
      <c r="L23" s="146"/>
      <c r="M23" s="89" t="e">
        <f>(M22-L10)</f>
        <v>#DIV/0!</v>
      </c>
      <c r="N23" s="148" t="s">
        <v>2</v>
      </c>
      <c r="O23" s="144"/>
      <c r="P23" s="89" t="e">
        <f>(P22-O10)</f>
        <v>#DIV/0!</v>
      </c>
      <c r="Q23" s="143" t="s">
        <v>2</v>
      </c>
      <c r="R23" s="144"/>
      <c r="S23" s="89" t="e">
        <f>(S22-R10)</f>
        <v>#DIV/0!</v>
      </c>
      <c r="T23" s="7"/>
    </row>
    <row r="24" spans="1:20" ht="15.75" customHeight="1">
      <c r="A24" s="164" t="s">
        <v>3</v>
      </c>
      <c r="B24" s="165"/>
      <c r="C24" s="123" t="e">
        <f>((C22-B10)/B10)*100</f>
        <v>#DIV/0!</v>
      </c>
      <c r="D24" s="161" t="s">
        <v>3</v>
      </c>
      <c r="E24" s="162"/>
      <c r="F24" s="123" t="e">
        <f>((F22-E10)/E10)*100</f>
        <v>#DIV/0!</v>
      </c>
      <c r="G24" s="163" t="s">
        <v>3</v>
      </c>
      <c r="H24" s="162"/>
      <c r="I24" s="123" t="e">
        <f>((I22-H10)/H10)*100</f>
        <v>#DIV/0!</v>
      </c>
      <c r="J24" s="7"/>
      <c r="K24" s="147" t="s">
        <v>3</v>
      </c>
      <c r="L24" s="152"/>
      <c r="M24" s="118" t="e">
        <f>((M22-L10)/L10)*100</f>
        <v>#DIV/0!</v>
      </c>
      <c r="N24" s="148" t="s">
        <v>3</v>
      </c>
      <c r="O24" s="144"/>
      <c r="P24" s="118" t="e">
        <f>((P22-O10)/O10)*100</f>
        <v>#DIV/0!</v>
      </c>
      <c r="Q24" s="143" t="s">
        <v>3</v>
      </c>
      <c r="R24" s="144"/>
      <c r="S24" s="118" t="e">
        <f>((S22-R10)/R10)*100</f>
        <v>#DIV/0!</v>
      </c>
      <c r="T24" s="7"/>
    </row>
    <row r="25" spans="1:20" ht="15.75" customHeight="1">
      <c r="A25" s="159" t="s">
        <v>4</v>
      </c>
      <c r="B25" s="160"/>
      <c r="C25" s="94" t="e">
        <f>STDEV(C15:C18)</f>
        <v>#DIV/0!</v>
      </c>
      <c r="D25" s="161" t="s">
        <v>4</v>
      </c>
      <c r="E25" s="162"/>
      <c r="F25" s="94" t="e">
        <f>STDEV(F15:F18)</f>
        <v>#DIV/0!</v>
      </c>
      <c r="G25" s="163" t="s">
        <v>4</v>
      </c>
      <c r="H25" s="162"/>
      <c r="I25" s="94" t="e">
        <f>STDEV(I15:I18)</f>
        <v>#DIV/0!</v>
      </c>
      <c r="J25" s="7"/>
      <c r="K25" s="145" t="s">
        <v>4</v>
      </c>
      <c r="L25" s="146"/>
      <c r="M25" s="89" t="e">
        <f>STDEV(M15:M18)</f>
        <v>#DIV/0!</v>
      </c>
      <c r="N25" s="148" t="s">
        <v>4</v>
      </c>
      <c r="O25" s="144"/>
      <c r="P25" s="89" t="e">
        <f>STDEV(P15:P18)</f>
        <v>#DIV/0!</v>
      </c>
      <c r="Q25" s="143" t="s">
        <v>4</v>
      </c>
      <c r="R25" s="144"/>
      <c r="S25" s="89" t="e">
        <f>STDEV(S15:S18)</f>
        <v>#DIV/0!</v>
      </c>
      <c r="T25" s="7"/>
    </row>
    <row r="26" spans="1:20" ht="15.75" customHeight="1">
      <c r="A26" s="159" t="s">
        <v>0</v>
      </c>
      <c r="B26" s="160"/>
      <c r="C26" s="94" t="e">
        <f>C25/C22</f>
        <v>#DIV/0!</v>
      </c>
      <c r="D26" s="161" t="s">
        <v>0</v>
      </c>
      <c r="E26" s="162"/>
      <c r="F26" s="94" t="e">
        <f>F25/F21</f>
        <v>#DIV/0!</v>
      </c>
      <c r="G26" s="163" t="s">
        <v>0</v>
      </c>
      <c r="H26" s="162"/>
      <c r="I26" s="94" t="e">
        <f>I25/I21</f>
        <v>#DIV/0!</v>
      </c>
      <c r="J26" s="7"/>
      <c r="K26" s="145" t="s">
        <v>0</v>
      </c>
      <c r="L26" s="146"/>
      <c r="M26" s="89" t="e">
        <f>M25/M22</f>
        <v>#DIV/0!</v>
      </c>
      <c r="N26" s="148" t="s">
        <v>0</v>
      </c>
      <c r="O26" s="144"/>
      <c r="P26" s="89" t="e">
        <f>P25/P21</f>
        <v>#DIV/0!</v>
      </c>
      <c r="Q26" s="143" t="s">
        <v>0</v>
      </c>
      <c r="R26" s="144"/>
      <c r="S26" s="89" t="e">
        <f>S25/S21</f>
        <v>#DIV/0!</v>
      </c>
      <c r="T26" s="7"/>
    </row>
    <row r="27" spans="1:20" ht="15.75" customHeight="1">
      <c r="A27" s="56"/>
      <c r="B27" s="70" t="s">
        <v>1</v>
      </c>
      <c r="C27" s="122" t="e">
        <f>C26*100</f>
        <v>#DIV/0!</v>
      </c>
      <c r="D27" s="156" t="s">
        <v>1</v>
      </c>
      <c r="E27" s="157"/>
      <c r="F27" s="122" t="e">
        <f>F26*100</f>
        <v>#DIV/0!</v>
      </c>
      <c r="G27" s="158" t="s">
        <v>1</v>
      </c>
      <c r="H27" s="157"/>
      <c r="I27" s="122" t="e">
        <f>I26*100</f>
        <v>#DIV/0!</v>
      </c>
      <c r="J27" s="7"/>
      <c r="K27" s="30"/>
      <c r="L27" s="29" t="s">
        <v>1</v>
      </c>
      <c r="M27" s="119" t="e">
        <f>M26*100</f>
        <v>#DIV/0!</v>
      </c>
      <c r="N27" s="153" t="s">
        <v>1</v>
      </c>
      <c r="O27" s="154"/>
      <c r="P27" s="119" t="e">
        <f>P26*100</f>
        <v>#DIV/0!</v>
      </c>
      <c r="Q27" s="155" t="s">
        <v>1</v>
      </c>
      <c r="R27" s="154"/>
      <c r="S27" s="119" t="e">
        <f>S26*100</f>
        <v>#DIV/0!</v>
      </c>
      <c r="T27" s="7"/>
    </row>
    <row r="28" spans="1:20" ht="15.75" customHeight="1">
      <c r="A28" s="136" t="s">
        <v>65</v>
      </c>
      <c r="B28" s="124" t="s">
        <v>48</v>
      </c>
      <c r="C28" s="134">
        <v>12</v>
      </c>
      <c r="D28" s="41"/>
      <c r="E28" s="124" t="s">
        <v>48</v>
      </c>
      <c r="F28" s="134">
        <v>6</v>
      </c>
      <c r="G28" s="41"/>
      <c r="H28" s="124" t="s">
        <v>48</v>
      </c>
      <c r="I28" s="134">
        <v>2.4</v>
      </c>
      <c r="J28" s="7"/>
      <c r="K28" s="135" t="s">
        <v>65</v>
      </c>
      <c r="L28" s="124" t="s">
        <v>48</v>
      </c>
      <c r="M28" s="134">
        <v>12</v>
      </c>
      <c r="N28" s="14"/>
      <c r="O28" s="124" t="s">
        <v>48</v>
      </c>
      <c r="P28" s="134">
        <v>6</v>
      </c>
      <c r="Q28" s="14"/>
      <c r="R28" s="124" t="s">
        <v>48</v>
      </c>
      <c r="S28" s="134">
        <v>2.4</v>
      </c>
      <c r="T28" s="7"/>
    </row>
    <row r="29" spans="1:20" ht="15.75" customHeight="1">
      <c r="A29" s="56"/>
      <c r="B29" s="124" t="s">
        <v>1</v>
      </c>
      <c r="C29" s="134">
        <v>4</v>
      </c>
      <c r="D29" s="41"/>
      <c r="E29" s="124" t="s">
        <v>1</v>
      </c>
      <c r="F29" s="134">
        <v>2</v>
      </c>
      <c r="G29" s="41"/>
      <c r="H29" s="124" t="s">
        <v>1</v>
      </c>
      <c r="I29" s="134">
        <v>0.8</v>
      </c>
      <c r="J29" s="7"/>
      <c r="K29" s="30"/>
      <c r="L29" s="124" t="s">
        <v>1</v>
      </c>
      <c r="M29" s="134">
        <v>4</v>
      </c>
      <c r="N29" s="14"/>
      <c r="O29" s="124" t="s">
        <v>1</v>
      </c>
      <c r="P29" s="134">
        <v>2</v>
      </c>
      <c r="Q29" s="14"/>
      <c r="R29" s="124" t="s">
        <v>1</v>
      </c>
      <c r="S29" s="134">
        <v>0.8</v>
      </c>
      <c r="T29" s="7"/>
    </row>
    <row r="30" spans="1:20" ht="15.75" customHeight="1">
      <c r="A30" s="56"/>
      <c r="B30" s="68"/>
      <c r="C30" s="65"/>
      <c r="D30" s="41"/>
      <c r="E30" s="41"/>
      <c r="F30" s="65"/>
      <c r="G30" s="44"/>
      <c r="H30" s="44"/>
      <c r="I30" s="44"/>
      <c r="J30" s="7"/>
      <c r="K30" s="30"/>
      <c r="L30" s="28"/>
      <c r="M30" s="31"/>
      <c r="N30" s="14"/>
      <c r="O30" s="14"/>
      <c r="P30" s="31"/>
      <c r="Q30" s="11"/>
      <c r="R30" s="11"/>
      <c r="S30" s="11"/>
      <c r="T30" s="7"/>
    </row>
    <row r="31" spans="1:20" ht="15.75" customHeight="1">
      <c r="A31" s="138" t="s">
        <v>74</v>
      </c>
      <c r="B31" s="28" t="s">
        <v>72</v>
      </c>
      <c r="C31" s="65" t="e">
        <f>IF(ABS(C24)&gt;C28,"NON CONFORME","CONFORME")</f>
        <v>#DIV/0!</v>
      </c>
      <c r="D31" s="41"/>
      <c r="E31" s="41"/>
      <c r="F31" s="65" t="e">
        <f>IF(ABS(F24)&gt;F28,"NON CONFORME","CONFORME")</f>
        <v>#DIV/0!</v>
      </c>
      <c r="G31" s="44"/>
      <c r="H31" s="44"/>
      <c r="I31" s="65" t="e">
        <f>IF(ABS(I24)&gt;I28,"NON CONFORME","CONFORME")</f>
        <v>#DIV/0!</v>
      </c>
      <c r="J31" s="7"/>
      <c r="K31" s="138" t="s">
        <v>74</v>
      </c>
      <c r="L31" s="28" t="s">
        <v>72</v>
      </c>
      <c r="M31" s="65" t="e">
        <f>IF(ABS(M24)&gt;M28,"NON CONFORME","CONFORME")</f>
        <v>#DIV/0!</v>
      </c>
      <c r="N31" s="14"/>
      <c r="O31" s="14"/>
      <c r="P31" s="65" t="e">
        <f>IF(ABS(P24)&gt;P28,"NON CONFORME","CONFORME")</f>
        <v>#DIV/0!</v>
      </c>
      <c r="Q31" s="11"/>
      <c r="R31" s="11"/>
      <c r="S31" s="65" t="e">
        <f>IF(ABS(S24)&gt;S28,"NON CONFORME","CONFORME")</f>
        <v>#DIV/0!</v>
      </c>
      <c r="T31" s="7"/>
    </row>
    <row r="32" spans="1:20" ht="15.75" customHeight="1">
      <c r="A32" s="56"/>
      <c r="B32" s="28" t="s">
        <v>73</v>
      </c>
      <c r="C32" s="65" t="e">
        <f>IF(ABS(C27)&gt;C29,"NON CONFORME","CONFORME")</f>
        <v>#DIV/0!</v>
      </c>
      <c r="D32" s="41"/>
      <c r="E32" s="41"/>
      <c r="F32" s="65" t="e">
        <f>IF(ABS(F27)&gt;F29,"NON CONFORME","CONFORME")</f>
        <v>#DIV/0!</v>
      </c>
      <c r="G32" s="44"/>
      <c r="H32" s="44"/>
      <c r="I32" s="65" t="e">
        <f>IF(ABS(I27)&gt;I29,"NON CONFORME","CONFORME")</f>
        <v>#DIV/0!</v>
      </c>
      <c r="J32" s="7"/>
      <c r="K32" s="30"/>
      <c r="L32" s="28" t="s">
        <v>73</v>
      </c>
      <c r="M32" s="65" t="e">
        <f>IF(ABS(M27)&gt;M29,"NON CONFORME","CONFORME")</f>
        <v>#DIV/0!</v>
      </c>
      <c r="N32" s="14"/>
      <c r="O32" s="14"/>
      <c r="P32" s="65" t="e">
        <f>IF(ABS(P27)&gt;P29,"NON CONFORME","CONFORME")</f>
        <v>#DIV/0!</v>
      </c>
      <c r="Q32" s="11"/>
      <c r="R32" s="11"/>
      <c r="S32" s="65" t="e">
        <f>IF(ABS(S27)&gt;S29,"NON CONFORME","CONFORME")</f>
        <v>#DIV/0!</v>
      </c>
      <c r="T32" s="7"/>
    </row>
    <row r="33" spans="1:20" ht="19.5" customHeight="1">
      <c r="A33" s="72"/>
      <c r="B33" s="2"/>
      <c r="C33" s="58"/>
      <c r="D33" s="58"/>
      <c r="E33" s="58"/>
      <c r="F33" s="58"/>
      <c r="G33" s="58"/>
      <c r="H33" s="58"/>
      <c r="I33" s="58"/>
      <c r="J33" s="7"/>
      <c r="K33" s="72"/>
      <c r="L33" s="2"/>
      <c r="M33" s="58"/>
      <c r="N33" s="58"/>
      <c r="O33" s="58"/>
      <c r="P33" s="58"/>
      <c r="Q33" s="58"/>
      <c r="R33" s="58"/>
      <c r="S33" s="58"/>
      <c r="T33" s="7"/>
    </row>
    <row r="34" ht="12.75">
      <c r="B34" s="129" t="s">
        <v>47</v>
      </c>
    </row>
    <row r="35" spans="1:2" ht="12.75">
      <c r="A35" s="5" t="s">
        <v>45</v>
      </c>
      <c r="B35" s="33">
        <v>1</v>
      </c>
    </row>
    <row r="36" spans="1:2" ht="12.75">
      <c r="A36" s="5" t="s">
        <v>46</v>
      </c>
      <c r="B36" s="33">
        <v>4</v>
      </c>
    </row>
    <row r="37" spans="1:2" ht="12.75">
      <c r="A37" s="5" t="s">
        <v>43</v>
      </c>
      <c r="B37" s="33">
        <v>2</v>
      </c>
    </row>
    <row r="38" spans="1:2" ht="12.75">
      <c r="A38" s="5" t="s">
        <v>48</v>
      </c>
      <c r="B38" s="33">
        <v>2</v>
      </c>
    </row>
    <row r="39" spans="1:2" ht="12.75">
      <c r="A39" s="5" t="s">
        <v>1</v>
      </c>
      <c r="B39" s="33">
        <v>2</v>
      </c>
    </row>
  </sheetData>
  <sheetProtection/>
  <mergeCells count="44">
    <mergeCell ref="D27:E27"/>
    <mergeCell ref="G27:H27"/>
    <mergeCell ref="N27:O27"/>
    <mergeCell ref="Q27:R27"/>
    <mergeCell ref="A25:B25"/>
    <mergeCell ref="D25:E25"/>
    <mergeCell ref="A26:B26"/>
    <mergeCell ref="D26:E26"/>
    <mergeCell ref="G26:H26"/>
    <mergeCell ref="K26:L26"/>
    <mergeCell ref="G25:H25"/>
    <mergeCell ref="K25:L25"/>
    <mergeCell ref="N23:O23"/>
    <mergeCell ref="Q23:R23"/>
    <mergeCell ref="N24:O24"/>
    <mergeCell ref="Q24:R24"/>
    <mergeCell ref="G24:H24"/>
    <mergeCell ref="K24:L24"/>
    <mergeCell ref="N26:O26"/>
    <mergeCell ref="Q26:R26"/>
    <mergeCell ref="A23:B23"/>
    <mergeCell ref="D23:E23"/>
    <mergeCell ref="G23:H23"/>
    <mergeCell ref="K23:L23"/>
    <mergeCell ref="N25:O25"/>
    <mergeCell ref="Q25:R25"/>
    <mergeCell ref="A24:B24"/>
    <mergeCell ref="D24:E24"/>
    <mergeCell ref="Q21:R21"/>
    <mergeCell ref="N22:O22"/>
    <mergeCell ref="Q22:R22"/>
    <mergeCell ref="A21:B21"/>
    <mergeCell ref="D21:E21"/>
    <mergeCell ref="A22:B22"/>
    <mergeCell ref="D22:E22"/>
    <mergeCell ref="G22:H22"/>
    <mergeCell ref="K22:L22"/>
    <mergeCell ref="B8:C8"/>
    <mergeCell ref="L8:M8"/>
    <mergeCell ref="G21:H21"/>
    <mergeCell ref="K21:L21"/>
    <mergeCell ref="D7:E7"/>
    <mergeCell ref="N7:O7"/>
    <mergeCell ref="N21:O21"/>
  </mergeCells>
  <conditionalFormatting sqref="C24 F24 M24 P24 I24 S24">
    <cfRule type="cellIs" priority="1" dxfId="0" operator="between" stopIfTrue="1">
      <formula>B12</formula>
      <formula>-B12</formula>
    </cfRule>
    <cfRule type="cellIs" priority="2" dxfId="1" operator="notBetween" stopIfTrue="1">
      <formula>B12</formula>
      <formula>-B12</formula>
    </cfRule>
  </conditionalFormatting>
  <conditionalFormatting sqref="C27:C28 M27:M28">
    <cfRule type="cellIs" priority="3" dxfId="0" operator="between" stopIfTrue="1">
      <formula>B13</formula>
      <formula>-B13</formula>
    </cfRule>
    <cfRule type="cellIs" priority="4" dxfId="1" operator="notBetween" stopIfTrue="1">
      <formula>B13</formula>
      <formula>-B13</formula>
    </cfRule>
  </conditionalFormatting>
  <conditionalFormatting sqref="C29 M29">
    <cfRule type="cellIs" priority="5" dxfId="0" operator="between" stopIfTrue="1">
      <formula>B14</formula>
      <formula>-B14</formula>
    </cfRule>
    <cfRule type="cellIs" priority="6" dxfId="1" operator="notBetween" stopIfTrue="1">
      <formula>B14</formula>
      <formula>-B14</formula>
    </cfRule>
  </conditionalFormatting>
  <conditionalFormatting sqref="F27:F28 P27:P28 I27:I28 S27:S28">
    <cfRule type="cellIs" priority="7" dxfId="1" operator="notBetween" stopIfTrue="1">
      <formula>E13</formula>
      <formula>-E13</formula>
    </cfRule>
    <cfRule type="cellIs" priority="8" dxfId="0" operator="lessThanOrEqual" stopIfTrue="1">
      <formula>#REF!</formula>
    </cfRule>
  </conditionalFormatting>
  <conditionalFormatting sqref="F29 P29 I29 S29">
    <cfRule type="cellIs" priority="9" dxfId="1" operator="notBetween" stopIfTrue="1">
      <formula>E14</formula>
      <formula>-E14</formula>
    </cfRule>
    <cfRule type="cellIs" priority="10" dxfId="0" operator="lessThanOrEqual" stopIfTrue="1">
      <formula>#REF!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6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60" zoomScaleNormal="70" zoomScalePageLayoutView="0" workbookViewId="0" topLeftCell="A1">
      <selection activeCell="Q21" sqref="Q21:R21"/>
    </sheetView>
  </sheetViews>
  <sheetFormatPr defaultColWidth="11.421875" defaultRowHeight="12.75"/>
  <cols>
    <col min="1" max="1" width="31.00390625" style="5" customWidth="1"/>
    <col min="2" max="2" width="16.7109375" style="33" customWidth="1"/>
    <col min="3" max="3" width="11.8515625" style="5" customWidth="1"/>
    <col min="4" max="4" width="13.00390625" style="5" customWidth="1"/>
    <col min="5" max="5" width="19.00390625" style="5" customWidth="1"/>
    <col min="6" max="6" width="12.421875" style="5" customWidth="1"/>
    <col min="7" max="7" width="7.57421875" style="5" customWidth="1"/>
    <col min="8" max="8" width="16.7109375" style="5" customWidth="1"/>
    <col min="9" max="9" width="20.57421875" style="5" customWidth="1"/>
    <col min="10" max="10" width="11.421875" style="5" customWidth="1"/>
    <col min="11" max="11" width="31.57421875" style="5" customWidth="1"/>
    <col min="12" max="12" width="17.00390625" style="33" customWidth="1"/>
    <col min="13" max="13" width="11.8515625" style="5" customWidth="1"/>
    <col min="14" max="14" width="13.00390625" style="5" customWidth="1"/>
    <col min="15" max="15" width="15.8515625" style="5" customWidth="1"/>
    <col min="16" max="16" width="12.421875" style="5" customWidth="1"/>
    <col min="17" max="17" width="9.57421875" style="5" customWidth="1"/>
    <col min="18" max="18" width="15.57421875" style="5" customWidth="1"/>
    <col min="19" max="19" width="18.57421875" style="5" customWidth="1"/>
    <col min="20" max="16384" width="11.421875" style="5" customWidth="1"/>
  </cols>
  <sheetData>
    <row r="1" spans="1:20" ht="19.5">
      <c r="A1" s="34" t="s">
        <v>58</v>
      </c>
      <c r="B1" s="66" t="s">
        <v>23</v>
      </c>
      <c r="C1" s="3"/>
      <c r="D1" s="117" t="s">
        <v>64</v>
      </c>
      <c r="E1" s="67"/>
      <c r="F1" s="67"/>
      <c r="G1" s="35"/>
      <c r="H1" s="35"/>
      <c r="I1" s="35"/>
      <c r="J1" s="4"/>
      <c r="K1" s="34" t="s">
        <v>58</v>
      </c>
      <c r="L1" s="66" t="s">
        <v>23</v>
      </c>
      <c r="N1" s="117" t="s">
        <v>64</v>
      </c>
      <c r="O1" s="58"/>
      <c r="P1" s="58"/>
      <c r="Q1" s="3"/>
      <c r="R1" s="3"/>
      <c r="S1" s="3"/>
      <c r="T1" s="4"/>
    </row>
    <row r="2" spans="1:20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7"/>
      <c r="K2" s="114" t="s">
        <v>59</v>
      </c>
      <c r="L2" s="115" t="s">
        <v>60</v>
      </c>
      <c r="M2" s="3"/>
      <c r="N2" s="3"/>
      <c r="O2" s="116" t="s">
        <v>61</v>
      </c>
      <c r="P2" s="3"/>
      <c r="Q2" s="35"/>
      <c r="R2" s="35"/>
      <c r="S2" s="35"/>
      <c r="T2" s="7"/>
    </row>
    <row r="3" spans="1:20" ht="19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7"/>
      <c r="K3" s="117" t="s">
        <v>62</v>
      </c>
      <c r="L3" s="8"/>
      <c r="M3" s="3"/>
      <c r="N3" s="59"/>
      <c r="O3" s="116" t="s">
        <v>63</v>
      </c>
      <c r="P3" s="3"/>
      <c r="Q3" s="3"/>
      <c r="R3" s="3"/>
      <c r="S3" s="3"/>
      <c r="T3" s="7"/>
    </row>
    <row r="4" spans="1:20" ht="12" customHeight="1">
      <c r="A4" s="34"/>
      <c r="B4" s="36"/>
      <c r="C4" s="35"/>
      <c r="D4" s="62"/>
      <c r="E4" s="35"/>
      <c r="F4" s="35"/>
      <c r="G4" s="35"/>
      <c r="H4" s="35"/>
      <c r="I4" s="35"/>
      <c r="J4" s="7"/>
      <c r="K4" s="1"/>
      <c r="L4" s="8"/>
      <c r="M4" s="3"/>
      <c r="N4" s="59"/>
      <c r="O4" s="3"/>
      <c r="P4" s="3"/>
      <c r="Q4" s="3"/>
      <c r="R4" s="3"/>
      <c r="S4" s="3"/>
      <c r="T4" s="7"/>
    </row>
    <row r="5" spans="1:20" ht="17.25" customHeight="1">
      <c r="A5" s="68" t="s">
        <v>9</v>
      </c>
      <c r="B5" s="37"/>
      <c r="C5" s="76"/>
      <c r="D5" s="35"/>
      <c r="E5" s="28" t="s">
        <v>71</v>
      </c>
      <c r="F5" s="86"/>
      <c r="G5" s="44"/>
      <c r="H5" s="44"/>
      <c r="I5" s="44"/>
      <c r="J5" s="7"/>
      <c r="K5" s="28" t="s">
        <v>9</v>
      </c>
      <c r="L5" s="9"/>
      <c r="M5" s="71"/>
      <c r="N5" s="3"/>
      <c r="O5" s="28" t="s">
        <v>71</v>
      </c>
      <c r="P5" s="85"/>
      <c r="Q5" s="11"/>
      <c r="R5" s="11"/>
      <c r="S5" s="11"/>
      <c r="T5" s="7"/>
    </row>
    <row r="6" spans="1:20" ht="17.25" customHeight="1">
      <c r="A6" s="68" t="s">
        <v>10</v>
      </c>
      <c r="B6" s="39"/>
      <c r="C6" s="76"/>
      <c r="D6" s="128"/>
      <c r="E6" s="131"/>
      <c r="F6" s="86"/>
      <c r="G6" s="44"/>
      <c r="H6" s="44"/>
      <c r="I6" s="44"/>
      <c r="J6" s="7"/>
      <c r="K6" s="28" t="s">
        <v>10</v>
      </c>
      <c r="L6" s="12"/>
      <c r="M6" s="71"/>
      <c r="N6" s="127"/>
      <c r="O6" s="126"/>
      <c r="P6" s="85"/>
      <c r="Q6" s="11"/>
      <c r="R6" s="11"/>
      <c r="S6" s="11"/>
      <c r="T6" s="7"/>
    </row>
    <row r="7" spans="1:20" ht="17.25" customHeight="1">
      <c r="A7" s="68" t="s">
        <v>11</v>
      </c>
      <c r="B7" s="38"/>
      <c r="C7" s="76"/>
      <c r="D7" s="164" t="s">
        <v>26</v>
      </c>
      <c r="E7" s="164"/>
      <c r="F7" s="86"/>
      <c r="G7" s="113" t="s">
        <v>57</v>
      </c>
      <c r="H7" s="113"/>
      <c r="I7" s="44"/>
      <c r="J7" s="7"/>
      <c r="K7" s="28" t="s">
        <v>11</v>
      </c>
      <c r="L7" s="10"/>
      <c r="M7" s="71"/>
      <c r="N7" s="147" t="s">
        <v>26</v>
      </c>
      <c r="O7" s="147"/>
      <c r="P7" s="85"/>
      <c r="Q7" s="113" t="s">
        <v>57</v>
      </c>
      <c r="R7" s="113"/>
      <c r="S7" s="11"/>
      <c r="T7" s="7"/>
    </row>
    <row r="8" spans="1:20" ht="29.25" customHeight="1">
      <c r="A8" s="40" t="s">
        <v>17</v>
      </c>
      <c r="B8" s="141" t="s">
        <v>31</v>
      </c>
      <c r="C8" s="142"/>
      <c r="D8" s="41"/>
      <c r="E8" s="41" t="s">
        <v>25</v>
      </c>
      <c r="F8" s="84"/>
      <c r="G8" s="44"/>
      <c r="H8" s="44"/>
      <c r="I8" s="44"/>
      <c r="J8" s="7"/>
      <c r="K8" s="13" t="s">
        <v>17</v>
      </c>
      <c r="L8" s="141" t="s">
        <v>30</v>
      </c>
      <c r="M8" s="142"/>
      <c r="N8" s="14"/>
      <c r="O8" s="14" t="s">
        <v>25</v>
      </c>
      <c r="P8" s="83"/>
      <c r="Q8" s="11"/>
      <c r="R8" s="11"/>
      <c r="S8" s="11"/>
      <c r="T8" s="7"/>
    </row>
    <row r="9" spans="1:20" ht="14.25">
      <c r="A9" s="42"/>
      <c r="B9" s="43"/>
      <c r="C9" s="44"/>
      <c r="D9" s="42"/>
      <c r="E9" s="42"/>
      <c r="F9" s="42"/>
      <c r="G9" s="42"/>
      <c r="H9" s="42"/>
      <c r="I9" s="42"/>
      <c r="J9" s="7"/>
      <c r="K9" s="15"/>
      <c r="L9" s="16"/>
      <c r="M9" s="11"/>
      <c r="N9" s="15"/>
      <c r="O9" s="15"/>
      <c r="P9" s="15"/>
      <c r="Q9" s="15"/>
      <c r="R9" s="15"/>
      <c r="S9" s="15"/>
      <c r="T9" s="7"/>
    </row>
    <row r="10" spans="1:20" ht="15">
      <c r="A10" s="105" t="s">
        <v>50</v>
      </c>
      <c r="B10" s="45">
        <v>200</v>
      </c>
      <c r="C10" s="46" t="s">
        <v>20</v>
      </c>
      <c r="D10" s="42"/>
      <c r="E10" s="45">
        <v>500</v>
      </c>
      <c r="F10" s="46" t="s">
        <v>37</v>
      </c>
      <c r="G10" s="42"/>
      <c r="H10" s="45">
        <v>1000</v>
      </c>
      <c r="I10" s="46" t="s">
        <v>29</v>
      </c>
      <c r="J10" s="7"/>
      <c r="K10" s="105" t="s">
        <v>50</v>
      </c>
      <c r="L10" s="45">
        <v>200</v>
      </c>
      <c r="M10" s="46" t="s">
        <v>20</v>
      </c>
      <c r="N10" s="42"/>
      <c r="O10" s="45">
        <v>500</v>
      </c>
      <c r="P10" s="46" t="s">
        <v>37</v>
      </c>
      <c r="Q10" s="42"/>
      <c r="R10" s="45">
        <v>1000</v>
      </c>
      <c r="S10" s="46" t="s">
        <v>29</v>
      </c>
      <c r="T10" s="7"/>
    </row>
    <row r="11" spans="1:20" ht="15">
      <c r="A11" s="70" t="s">
        <v>5</v>
      </c>
      <c r="B11" s="102">
        <f>B10-((B10*B12)/100)</f>
        <v>188</v>
      </c>
      <c r="C11" s="103">
        <f>B10+((B10*B12)/100)</f>
        <v>212</v>
      </c>
      <c r="D11" s="42"/>
      <c r="E11" s="102">
        <f>E10-((E10*E12)/100)</f>
        <v>488</v>
      </c>
      <c r="F11" s="103">
        <f>E10+((E10*E12)/100)</f>
        <v>512</v>
      </c>
      <c r="G11" s="42"/>
      <c r="H11" s="102">
        <f>H10-((H10*H12)/100)</f>
        <v>988</v>
      </c>
      <c r="I11" s="103">
        <f>H10+((H10*H12)/100)</f>
        <v>1012</v>
      </c>
      <c r="J11" s="7"/>
      <c r="K11" s="29" t="s">
        <v>5</v>
      </c>
      <c r="L11" s="102">
        <f>L10-((L10*L12)/100)</f>
        <v>188</v>
      </c>
      <c r="M11" s="103">
        <f>L10+((L10*L12)/100)</f>
        <v>212</v>
      </c>
      <c r="N11" s="42"/>
      <c r="O11" s="102">
        <f>O10-((O10*O12)/100)</f>
        <v>488</v>
      </c>
      <c r="P11" s="103">
        <f>O10+((O10*O12)/100)</f>
        <v>512</v>
      </c>
      <c r="Q11" s="42"/>
      <c r="R11" s="102">
        <f>R10-((R10*R12)/100)</f>
        <v>988</v>
      </c>
      <c r="S11" s="103">
        <f>R10+((R10*R12)/100)</f>
        <v>1012</v>
      </c>
      <c r="T11" s="7"/>
    </row>
    <row r="12" spans="1:20" ht="15">
      <c r="A12" s="70" t="s">
        <v>6</v>
      </c>
      <c r="B12" s="47">
        <v>6</v>
      </c>
      <c r="C12" s="48"/>
      <c r="D12" s="42"/>
      <c r="E12" s="47">
        <v>2.4</v>
      </c>
      <c r="F12" s="48"/>
      <c r="G12" s="42"/>
      <c r="H12" s="47">
        <v>1.2</v>
      </c>
      <c r="I12" s="48"/>
      <c r="J12" s="7"/>
      <c r="K12" s="29" t="s">
        <v>6</v>
      </c>
      <c r="L12" s="47">
        <v>6</v>
      </c>
      <c r="M12" s="48"/>
      <c r="N12" s="42"/>
      <c r="O12" s="47">
        <v>2.4</v>
      </c>
      <c r="P12" s="48"/>
      <c r="Q12" s="42"/>
      <c r="R12" s="47">
        <v>1.2</v>
      </c>
      <c r="S12" s="48"/>
      <c r="T12" s="7"/>
    </row>
    <row r="13" spans="1:20" ht="15">
      <c r="A13" s="70" t="s">
        <v>7</v>
      </c>
      <c r="B13" s="49">
        <v>2</v>
      </c>
      <c r="C13" s="50"/>
      <c r="D13" s="42"/>
      <c r="E13" s="49">
        <v>0.8</v>
      </c>
      <c r="F13" s="50"/>
      <c r="G13" s="42"/>
      <c r="H13" s="49">
        <v>0.4</v>
      </c>
      <c r="I13" s="50"/>
      <c r="J13" s="7"/>
      <c r="K13" s="29" t="s">
        <v>7</v>
      </c>
      <c r="L13" s="49">
        <v>2</v>
      </c>
      <c r="M13" s="50"/>
      <c r="N13" s="42"/>
      <c r="O13" s="49">
        <v>0.8</v>
      </c>
      <c r="P13" s="50"/>
      <c r="Q13" s="42"/>
      <c r="R13" s="49">
        <v>0.4</v>
      </c>
      <c r="S13" s="50"/>
      <c r="T13" s="7"/>
    </row>
    <row r="14" spans="1:20" ht="15.75">
      <c r="A14" s="87" t="s">
        <v>43</v>
      </c>
      <c r="B14" s="51"/>
      <c r="C14" s="52"/>
      <c r="D14" s="42"/>
      <c r="E14" s="63"/>
      <c r="F14" s="52"/>
      <c r="G14" s="42"/>
      <c r="H14" s="63"/>
      <c r="I14" s="52"/>
      <c r="J14" s="7"/>
      <c r="K14" s="87" t="s">
        <v>43</v>
      </c>
      <c r="L14" s="23"/>
      <c r="M14" s="24"/>
      <c r="N14" s="15"/>
      <c r="O14" s="60"/>
      <c r="P14" s="108"/>
      <c r="Q14" s="15"/>
      <c r="R14" s="60"/>
      <c r="S14" s="24"/>
      <c r="T14" s="7"/>
    </row>
    <row r="15" spans="1:20" ht="14.25">
      <c r="A15" s="44"/>
      <c r="B15" s="53" t="s">
        <v>12</v>
      </c>
      <c r="C15" s="92"/>
      <c r="D15" s="42"/>
      <c r="E15" s="47" t="s">
        <v>12</v>
      </c>
      <c r="F15" s="93"/>
      <c r="G15" s="42"/>
      <c r="H15" s="47" t="s">
        <v>12</v>
      </c>
      <c r="I15" s="93"/>
      <c r="J15" s="7"/>
      <c r="K15" s="11"/>
      <c r="L15" s="25" t="s">
        <v>12</v>
      </c>
      <c r="M15" s="82"/>
      <c r="N15" s="15"/>
      <c r="O15" s="19" t="s">
        <v>12</v>
      </c>
      <c r="P15" s="82"/>
      <c r="Q15" s="15"/>
      <c r="R15" s="19" t="s">
        <v>12</v>
      </c>
      <c r="S15" s="82"/>
      <c r="T15" s="7"/>
    </row>
    <row r="16" spans="1:20" ht="14.25">
      <c r="A16" s="44"/>
      <c r="B16" s="53" t="s">
        <v>13</v>
      </c>
      <c r="C16" s="92"/>
      <c r="D16" s="42"/>
      <c r="E16" s="47" t="s">
        <v>13</v>
      </c>
      <c r="F16" s="93"/>
      <c r="G16" s="42"/>
      <c r="H16" s="47" t="s">
        <v>13</v>
      </c>
      <c r="I16" s="93"/>
      <c r="J16" s="7"/>
      <c r="K16" s="11"/>
      <c r="L16" s="25" t="s">
        <v>13</v>
      </c>
      <c r="M16" s="82"/>
      <c r="N16" s="15"/>
      <c r="O16" s="19" t="s">
        <v>13</v>
      </c>
      <c r="P16" s="82"/>
      <c r="Q16" s="15"/>
      <c r="R16" s="19" t="s">
        <v>13</v>
      </c>
      <c r="S16" s="82"/>
      <c r="T16" s="7"/>
    </row>
    <row r="17" spans="1:20" ht="14.25">
      <c r="A17" s="44"/>
      <c r="B17" s="53" t="s">
        <v>14</v>
      </c>
      <c r="C17" s="92"/>
      <c r="D17" s="42"/>
      <c r="E17" s="47" t="s">
        <v>14</v>
      </c>
      <c r="F17" s="93"/>
      <c r="G17" s="42"/>
      <c r="H17" s="47" t="s">
        <v>14</v>
      </c>
      <c r="I17" s="93"/>
      <c r="J17" s="7"/>
      <c r="K17" s="11"/>
      <c r="L17" s="25" t="s">
        <v>14</v>
      </c>
      <c r="M17" s="82"/>
      <c r="N17" s="15"/>
      <c r="O17" s="19" t="s">
        <v>14</v>
      </c>
      <c r="P17" s="82"/>
      <c r="Q17" s="15"/>
      <c r="R17" s="19" t="s">
        <v>14</v>
      </c>
      <c r="S17" s="82"/>
      <c r="T17" s="7"/>
    </row>
    <row r="18" spans="1:20" ht="14.25">
      <c r="A18" s="44"/>
      <c r="B18" s="53" t="s">
        <v>15</v>
      </c>
      <c r="C18" s="92"/>
      <c r="D18" s="42"/>
      <c r="E18" s="47" t="s">
        <v>15</v>
      </c>
      <c r="F18" s="93"/>
      <c r="G18" s="42"/>
      <c r="H18" s="47" t="s">
        <v>15</v>
      </c>
      <c r="I18" s="93"/>
      <c r="J18" s="7"/>
      <c r="K18" s="11"/>
      <c r="L18" s="25" t="s">
        <v>15</v>
      </c>
      <c r="M18" s="82"/>
      <c r="N18" s="15"/>
      <c r="O18" s="19" t="s">
        <v>15</v>
      </c>
      <c r="P18" s="82"/>
      <c r="Q18" s="15"/>
      <c r="R18" s="19" t="s">
        <v>15</v>
      </c>
      <c r="S18" s="82"/>
      <c r="T18" s="7"/>
    </row>
    <row r="19" spans="1:20" ht="14.25">
      <c r="A19" s="44"/>
      <c r="B19" s="49"/>
      <c r="C19" s="54"/>
      <c r="D19" s="42"/>
      <c r="E19" s="64"/>
      <c r="F19" s="54"/>
      <c r="G19" s="42"/>
      <c r="H19" s="64"/>
      <c r="I19" s="54"/>
      <c r="J19" s="7"/>
      <c r="K19" s="11"/>
      <c r="L19" s="21"/>
      <c r="M19" s="26"/>
      <c r="N19" s="15"/>
      <c r="O19" s="61"/>
      <c r="P19" s="26"/>
      <c r="Q19" s="15"/>
      <c r="R19" s="61"/>
      <c r="S19" s="26"/>
      <c r="T19" s="7"/>
    </row>
    <row r="20" spans="1:20" ht="14.25">
      <c r="A20" s="44"/>
      <c r="B20" s="55"/>
      <c r="C20" s="42"/>
      <c r="D20" s="42"/>
      <c r="E20" s="42"/>
      <c r="F20" s="42"/>
      <c r="G20" s="42"/>
      <c r="H20" s="42"/>
      <c r="I20" s="42"/>
      <c r="J20" s="7"/>
      <c r="K20" s="11"/>
      <c r="L20" s="27"/>
      <c r="M20" s="15"/>
      <c r="N20" s="15"/>
      <c r="O20" s="15"/>
      <c r="P20" s="15"/>
      <c r="Q20" s="15"/>
      <c r="R20" s="15"/>
      <c r="S20" s="15"/>
      <c r="T20" s="7"/>
    </row>
    <row r="21" spans="1:20" ht="15.75" customHeight="1">
      <c r="A21" s="159" t="s">
        <v>75</v>
      </c>
      <c r="B21" s="160"/>
      <c r="C21" s="94" t="e">
        <f>(AVERAGE(C15:C18))</f>
        <v>#DIV/0!</v>
      </c>
      <c r="D21" s="161" t="s">
        <v>75</v>
      </c>
      <c r="E21" s="162"/>
      <c r="F21" s="94" t="e">
        <f>AVERAGE(F15:F18)</f>
        <v>#DIV/0!</v>
      </c>
      <c r="G21" s="163" t="s">
        <v>75</v>
      </c>
      <c r="H21" s="162"/>
      <c r="I21" s="94" t="e">
        <f>AVERAGE(I15:I18)</f>
        <v>#DIV/0!</v>
      </c>
      <c r="J21" s="7"/>
      <c r="K21" s="145" t="s">
        <v>75</v>
      </c>
      <c r="L21" s="146"/>
      <c r="M21" s="89" t="e">
        <f>(AVERAGE(M15:M18))</f>
        <v>#DIV/0!</v>
      </c>
      <c r="N21" s="148" t="s">
        <v>75</v>
      </c>
      <c r="O21" s="144"/>
      <c r="P21" s="89" t="e">
        <f>AVERAGE(P15:P18)</f>
        <v>#DIV/0!</v>
      </c>
      <c r="Q21" s="143" t="s">
        <v>75</v>
      </c>
      <c r="R21" s="144"/>
      <c r="S21" s="89" t="e">
        <f>AVERAGE(S15:S18)</f>
        <v>#DIV/0!</v>
      </c>
      <c r="T21" s="7"/>
    </row>
    <row r="22" spans="1:20" ht="33.75" customHeight="1">
      <c r="A22" s="149" t="s">
        <v>27</v>
      </c>
      <c r="B22" s="150"/>
      <c r="C22" s="95" t="e">
        <f>C21*F8</f>
        <v>#DIV/0!</v>
      </c>
      <c r="D22" s="149" t="s">
        <v>27</v>
      </c>
      <c r="E22" s="150"/>
      <c r="F22" s="95" t="e">
        <f>F21*F8</f>
        <v>#DIV/0!</v>
      </c>
      <c r="G22" s="151" t="s">
        <v>27</v>
      </c>
      <c r="H22" s="150"/>
      <c r="I22" s="95" t="e">
        <f>I21*F8</f>
        <v>#DIV/0!</v>
      </c>
      <c r="J22" s="7"/>
      <c r="K22" s="149" t="s">
        <v>27</v>
      </c>
      <c r="L22" s="150"/>
      <c r="M22" s="90" t="e">
        <f>M21*P8</f>
        <v>#DIV/0!</v>
      </c>
      <c r="N22" s="149" t="s">
        <v>27</v>
      </c>
      <c r="O22" s="150"/>
      <c r="P22" s="90" t="e">
        <f>P21*P8</f>
        <v>#DIV/0!</v>
      </c>
      <c r="Q22" s="151" t="s">
        <v>27</v>
      </c>
      <c r="R22" s="150"/>
      <c r="S22" s="90" t="e">
        <f>S21*P8</f>
        <v>#DIV/0!</v>
      </c>
      <c r="T22" s="7"/>
    </row>
    <row r="23" spans="1:20" ht="15.75" customHeight="1">
      <c r="A23" s="159" t="s">
        <v>2</v>
      </c>
      <c r="B23" s="160"/>
      <c r="C23" s="94" t="e">
        <f>(C22-B10)</f>
        <v>#DIV/0!</v>
      </c>
      <c r="D23" s="161" t="s">
        <v>2</v>
      </c>
      <c r="E23" s="162"/>
      <c r="F23" s="94" t="e">
        <f>(F22-E10)</f>
        <v>#DIV/0!</v>
      </c>
      <c r="G23" s="163" t="s">
        <v>2</v>
      </c>
      <c r="H23" s="162"/>
      <c r="I23" s="94" t="e">
        <f>(I22-H10)</f>
        <v>#DIV/0!</v>
      </c>
      <c r="J23" s="7"/>
      <c r="K23" s="145" t="s">
        <v>2</v>
      </c>
      <c r="L23" s="146"/>
      <c r="M23" s="89" t="e">
        <f>(M22-L10)</f>
        <v>#DIV/0!</v>
      </c>
      <c r="N23" s="148" t="s">
        <v>2</v>
      </c>
      <c r="O23" s="144"/>
      <c r="P23" s="89" t="e">
        <f>(P22-O10)</f>
        <v>#DIV/0!</v>
      </c>
      <c r="Q23" s="143" t="s">
        <v>2</v>
      </c>
      <c r="R23" s="144"/>
      <c r="S23" s="89" t="e">
        <f>(S22-R10)</f>
        <v>#DIV/0!</v>
      </c>
      <c r="T23" s="7"/>
    </row>
    <row r="24" spans="1:20" ht="15.75" customHeight="1">
      <c r="A24" s="164" t="s">
        <v>3</v>
      </c>
      <c r="B24" s="165"/>
      <c r="C24" s="123" t="e">
        <f>((C22-B10)/B10)*100</f>
        <v>#DIV/0!</v>
      </c>
      <c r="D24" s="161" t="s">
        <v>3</v>
      </c>
      <c r="E24" s="162"/>
      <c r="F24" s="123" t="e">
        <f>((F22-E10)/E10)*100</f>
        <v>#DIV/0!</v>
      </c>
      <c r="G24" s="163" t="s">
        <v>3</v>
      </c>
      <c r="H24" s="162"/>
      <c r="I24" s="123" t="e">
        <f>((I22-H10)/H10)*100</f>
        <v>#DIV/0!</v>
      </c>
      <c r="J24" s="7"/>
      <c r="K24" s="147" t="s">
        <v>3</v>
      </c>
      <c r="L24" s="152"/>
      <c r="M24" s="118" t="e">
        <f>((M22-L10)/L10)*100</f>
        <v>#DIV/0!</v>
      </c>
      <c r="N24" s="148" t="s">
        <v>3</v>
      </c>
      <c r="O24" s="144"/>
      <c r="P24" s="118" t="e">
        <f>((P22-O10)/O10)*100</f>
        <v>#DIV/0!</v>
      </c>
      <c r="Q24" s="143" t="s">
        <v>3</v>
      </c>
      <c r="R24" s="144"/>
      <c r="S24" s="118" t="e">
        <f>((S22-R10)/R10)*100</f>
        <v>#DIV/0!</v>
      </c>
      <c r="T24" s="7"/>
    </row>
    <row r="25" spans="1:20" ht="15.75" customHeight="1">
      <c r="A25" s="159" t="s">
        <v>4</v>
      </c>
      <c r="B25" s="160"/>
      <c r="C25" s="94" t="e">
        <f>STDEV(C15:C18)</f>
        <v>#DIV/0!</v>
      </c>
      <c r="D25" s="161" t="s">
        <v>4</v>
      </c>
      <c r="E25" s="162"/>
      <c r="F25" s="94" t="e">
        <f>STDEV(F15:F18)</f>
        <v>#DIV/0!</v>
      </c>
      <c r="G25" s="163" t="s">
        <v>4</v>
      </c>
      <c r="H25" s="162"/>
      <c r="I25" s="94" t="e">
        <f>STDEV(I15:I18)</f>
        <v>#DIV/0!</v>
      </c>
      <c r="J25" s="7"/>
      <c r="K25" s="145" t="s">
        <v>4</v>
      </c>
      <c r="L25" s="146"/>
      <c r="M25" s="89" t="e">
        <f>STDEV(M15:M18)</f>
        <v>#DIV/0!</v>
      </c>
      <c r="N25" s="148" t="s">
        <v>4</v>
      </c>
      <c r="O25" s="144"/>
      <c r="P25" s="89" t="e">
        <f>STDEV(P15:P18)</f>
        <v>#DIV/0!</v>
      </c>
      <c r="Q25" s="143" t="s">
        <v>4</v>
      </c>
      <c r="R25" s="144"/>
      <c r="S25" s="89" t="e">
        <f>STDEV(S15:S18)</f>
        <v>#DIV/0!</v>
      </c>
      <c r="T25" s="7"/>
    </row>
    <row r="26" spans="1:20" ht="15.75" customHeight="1">
      <c r="A26" s="159" t="s">
        <v>0</v>
      </c>
      <c r="B26" s="160"/>
      <c r="C26" s="94" t="e">
        <f>C25/C22</f>
        <v>#DIV/0!</v>
      </c>
      <c r="D26" s="161" t="s">
        <v>0</v>
      </c>
      <c r="E26" s="162"/>
      <c r="F26" s="94" t="e">
        <f>F25/F21</f>
        <v>#DIV/0!</v>
      </c>
      <c r="G26" s="163" t="s">
        <v>0</v>
      </c>
      <c r="H26" s="162"/>
      <c r="I26" s="94" t="e">
        <f>I25/I21</f>
        <v>#DIV/0!</v>
      </c>
      <c r="J26" s="7"/>
      <c r="K26" s="145" t="s">
        <v>0</v>
      </c>
      <c r="L26" s="146"/>
      <c r="M26" s="89" t="e">
        <f>M25/M22</f>
        <v>#DIV/0!</v>
      </c>
      <c r="N26" s="148" t="s">
        <v>0</v>
      </c>
      <c r="O26" s="144"/>
      <c r="P26" s="89" t="e">
        <f>P25/P21</f>
        <v>#DIV/0!</v>
      </c>
      <c r="Q26" s="143" t="s">
        <v>0</v>
      </c>
      <c r="R26" s="144"/>
      <c r="S26" s="89" t="e">
        <f>S25/S21</f>
        <v>#DIV/0!</v>
      </c>
      <c r="T26" s="7"/>
    </row>
    <row r="27" spans="1:20" ht="15.75" customHeight="1">
      <c r="A27" s="56"/>
      <c r="B27" s="70" t="s">
        <v>1</v>
      </c>
      <c r="C27" s="122" t="e">
        <f>C26*100</f>
        <v>#DIV/0!</v>
      </c>
      <c r="D27" s="156" t="s">
        <v>1</v>
      </c>
      <c r="E27" s="157"/>
      <c r="F27" s="122" t="e">
        <f>F26*100</f>
        <v>#DIV/0!</v>
      </c>
      <c r="G27" s="158" t="s">
        <v>1</v>
      </c>
      <c r="H27" s="157"/>
      <c r="I27" s="122" t="e">
        <f>I26*100</f>
        <v>#DIV/0!</v>
      </c>
      <c r="J27" s="7"/>
      <c r="K27" s="30"/>
      <c r="L27" s="29" t="s">
        <v>1</v>
      </c>
      <c r="M27" s="119" t="e">
        <f>M26*100</f>
        <v>#DIV/0!</v>
      </c>
      <c r="N27" s="153" t="s">
        <v>1</v>
      </c>
      <c r="O27" s="154"/>
      <c r="P27" s="119" t="e">
        <f>P26*100</f>
        <v>#DIV/0!</v>
      </c>
      <c r="Q27" s="155" t="s">
        <v>1</v>
      </c>
      <c r="R27" s="154"/>
      <c r="S27" s="119" t="e">
        <f>S26*100</f>
        <v>#DIV/0!</v>
      </c>
      <c r="T27" s="7"/>
    </row>
    <row r="28" spans="1:20" ht="15.75" customHeight="1">
      <c r="A28" s="136" t="s">
        <v>65</v>
      </c>
      <c r="B28" s="124" t="s">
        <v>48</v>
      </c>
      <c r="C28" s="134">
        <v>6</v>
      </c>
      <c r="D28" s="41"/>
      <c r="E28" s="124" t="s">
        <v>48</v>
      </c>
      <c r="F28" s="134">
        <v>2.4</v>
      </c>
      <c r="G28" s="41"/>
      <c r="H28" s="124" t="s">
        <v>48</v>
      </c>
      <c r="I28" s="134">
        <v>1.2</v>
      </c>
      <c r="J28" s="7"/>
      <c r="K28" s="135" t="s">
        <v>65</v>
      </c>
      <c r="L28" s="124" t="s">
        <v>48</v>
      </c>
      <c r="M28" s="134">
        <v>6</v>
      </c>
      <c r="N28" s="14"/>
      <c r="O28" s="124" t="s">
        <v>48</v>
      </c>
      <c r="P28" s="134">
        <v>2.4</v>
      </c>
      <c r="Q28" s="14"/>
      <c r="R28" s="124" t="s">
        <v>48</v>
      </c>
      <c r="S28" s="134">
        <v>1.2</v>
      </c>
      <c r="T28" s="7"/>
    </row>
    <row r="29" spans="1:20" ht="15.75" customHeight="1">
      <c r="A29" s="56"/>
      <c r="B29" s="124" t="s">
        <v>1</v>
      </c>
      <c r="C29" s="134">
        <v>2</v>
      </c>
      <c r="D29" s="41"/>
      <c r="E29" s="124" t="s">
        <v>1</v>
      </c>
      <c r="F29" s="134">
        <v>0.8</v>
      </c>
      <c r="G29" s="41"/>
      <c r="H29" s="124" t="s">
        <v>1</v>
      </c>
      <c r="I29" s="134">
        <v>0.4</v>
      </c>
      <c r="J29" s="7"/>
      <c r="K29" s="30"/>
      <c r="L29" s="124" t="s">
        <v>1</v>
      </c>
      <c r="M29" s="134">
        <v>2</v>
      </c>
      <c r="N29" s="14"/>
      <c r="O29" s="124" t="s">
        <v>1</v>
      </c>
      <c r="P29" s="134">
        <v>0.8</v>
      </c>
      <c r="Q29" s="14"/>
      <c r="R29" s="124" t="s">
        <v>1</v>
      </c>
      <c r="S29" s="134">
        <v>0.4</v>
      </c>
      <c r="T29" s="7"/>
    </row>
    <row r="30" spans="1:20" ht="15.75" customHeight="1">
      <c r="A30" s="56"/>
      <c r="B30" s="68"/>
      <c r="C30" s="65"/>
      <c r="D30" s="41"/>
      <c r="E30" s="41"/>
      <c r="F30" s="65"/>
      <c r="G30" s="44"/>
      <c r="H30" s="44"/>
      <c r="I30" s="44"/>
      <c r="J30" s="7"/>
      <c r="K30" s="30"/>
      <c r="L30" s="28"/>
      <c r="M30" s="31"/>
      <c r="N30" s="14"/>
      <c r="O30" s="14"/>
      <c r="P30" s="31"/>
      <c r="Q30" s="11"/>
      <c r="R30" s="11"/>
      <c r="S30" s="11"/>
      <c r="T30" s="7"/>
    </row>
    <row r="31" spans="1:20" ht="15.75" customHeight="1">
      <c r="A31" s="138" t="s">
        <v>74</v>
      </c>
      <c r="B31" s="28" t="s">
        <v>72</v>
      </c>
      <c r="C31" s="65" t="e">
        <f>IF(ABS(C24)&gt;C28,"NON CONFORME","CONFORME")</f>
        <v>#DIV/0!</v>
      </c>
      <c r="D31" s="41"/>
      <c r="E31" s="41"/>
      <c r="F31" s="65" t="e">
        <f>IF(ABS(F24)&gt;F28,"NON CONFORME","CONFORME")</f>
        <v>#DIV/0!</v>
      </c>
      <c r="G31" s="44"/>
      <c r="H31" s="44"/>
      <c r="I31" s="65" t="e">
        <f>IF(ABS(I24)&gt;I28,"NON CONFORME","CONFORME")</f>
        <v>#DIV/0!</v>
      </c>
      <c r="J31" s="7"/>
      <c r="K31" s="138" t="s">
        <v>74</v>
      </c>
      <c r="L31" s="28" t="s">
        <v>72</v>
      </c>
      <c r="M31" s="65" t="e">
        <f>IF(ABS(M24)&gt;M28,"NON CONFORME","CONFORME")</f>
        <v>#DIV/0!</v>
      </c>
      <c r="N31" s="14"/>
      <c r="O31" s="14"/>
      <c r="P31" s="65" t="e">
        <f>IF(ABS(P24)&gt;P28,"NON CONFORME","CONFORME")</f>
        <v>#DIV/0!</v>
      </c>
      <c r="Q31" s="11"/>
      <c r="R31" s="11"/>
      <c r="S31" s="65" t="e">
        <f>IF(ABS(S24)&gt;S28,"NON CONFORME","CONFORME")</f>
        <v>#DIV/0!</v>
      </c>
      <c r="T31" s="7"/>
    </row>
    <row r="32" spans="1:20" ht="15.75" customHeight="1">
      <c r="A32" s="56"/>
      <c r="B32" s="28" t="s">
        <v>73</v>
      </c>
      <c r="C32" s="65" t="e">
        <f>IF(ABS(C27)&gt;C29,"NON CONFORME","CONFORME")</f>
        <v>#DIV/0!</v>
      </c>
      <c r="D32" s="41"/>
      <c r="E32" s="41"/>
      <c r="F32" s="65" t="e">
        <f>IF(ABS(F27)&gt;F29,"NON CONFORME","CONFORME")</f>
        <v>#DIV/0!</v>
      </c>
      <c r="G32" s="44"/>
      <c r="H32" s="44"/>
      <c r="I32" s="65" t="e">
        <f>IF(ABS(I27)&gt;I29,"NON CONFORME","CONFORME")</f>
        <v>#DIV/0!</v>
      </c>
      <c r="J32" s="7"/>
      <c r="K32" s="30"/>
      <c r="L32" s="28" t="s">
        <v>73</v>
      </c>
      <c r="M32" s="65" t="e">
        <f>IF(ABS(M27)&gt;M29,"NON CONFORME","CONFORME")</f>
        <v>#DIV/0!</v>
      </c>
      <c r="N32" s="14"/>
      <c r="O32" s="14"/>
      <c r="P32" s="65" t="e">
        <f>IF(ABS(P27)&gt;P29,"NON CONFORME","CONFORME")</f>
        <v>#DIV/0!</v>
      </c>
      <c r="Q32" s="11"/>
      <c r="R32" s="11"/>
      <c r="S32" s="65" t="e">
        <f>IF(ABS(S27)&gt;S29,"NON CONFORME","CONFORME")</f>
        <v>#DIV/0!</v>
      </c>
      <c r="T32" s="7"/>
    </row>
    <row r="33" spans="1:20" ht="19.5" customHeight="1">
      <c r="A33" s="72"/>
      <c r="B33" s="2"/>
      <c r="C33" s="58"/>
      <c r="D33" s="58"/>
      <c r="E33" s="58"/>
      <c r="F33" s="58"/>
      <c r="G33" s="58"/>
      <c r="H33" s="58"/>
      <c r="I33" s="58"/>
      <c r="J33" s="7"/>
      <c r="K33" s="72"/>
      <c r="L33" s="2"/>
      <c r="M33" s="58"/>
      <c r="N33" s="58"/>
      <c r="O33" s="58"/>
      <c r="P33" s="58"/>
      <c r="Q33" s="58"/>
      <c r="R33" s="58"/>
      <c r="S33" s="58"/>
      <c r="T33" s="7"/>
    </row>
    <row r="35" ht="12.75">
      <c r="B35" s="129" t="s">
        <v>47</v>
      </c>
    </row>
    <row r="36" spans="1:2" ht="12.75">
      <c r="A36" s="5" t="s">
        <v>45</v>
      </c>
      <c r="B36" s="33">
        <v>1</v>
      </c>
    </row>
    <row r="37" spans="1:2" ht="12.75">
      <c r="A37" s="5" t="s">
        <v>46</v>
      </c>
      <c r="B37" s="33">
        <v>4</v>
      </c>
    </row>
    <row r="38" spans="1:2" ht="12.75">
      <c r="A38" s="5" t="s">
        <v>43</v>
      </c>
      <c r="B38" s="33">
        <v>2</v>
      </c>
    </row>
    <row r="39" spans="1:2" ht="12.75">
      <c r="A39" s="5" t="s">
        <v>48</v>
      </c>
      <c r="B39" s="33">
        <v>2</v>
      </c>
    </row>
    <row r="40" spans="1:2" ht="12.75">
      <c r="A40" s="5" t="s">
        <v>1</v>
      </c>
      <c r="B40" s="33">
        <v>2</v>
      </c>
    </row>
    <row r="43" ht="12.75">
      <c r="J43" s="106"/>
    </row>
  </sheetData>
  <sheetProtection/>
  <mergeCells count="44">
    <mergeCell ref="D27:E27"/>
    <mergeCell ref="G27:H27"/>
    <mergeCell ref="N27:O27"/>
    <mergeCell ref="Q27:R27"/>
    <mergeCell ref="A25:B25"/>
    <mergeCell ref="D25:E25"/>
    <mergeCell ref="A26:B26"/>
    <mergeCell ref="D26:E26"/>
    <mergeCell ref="G26:H26"/>
    <mergeCell ref="K26:L26"/>
    <mergeCell ref="G25:H25"/>
    <mergeCell ref="K25:L25"/>
    <mergeCell ref="N23:O23"/>
    <mergeCell ref="Q23:R23"/>
    <mergeCell ref="N24:O24"/>
    <mergeCell ref="Q24:R24"/>
    <mergeCell ref="G24:H24"/>
    <mergeCell ref="K24:L24"/>
    <mergeCell ref="N26:O26"/>
    <mergeCell ref="Q26:R26"/>
    <mergeCell ref="A23:B23"/>
    <mergeCell ref="D23:E23"/>
    <mergeCell ref="G23:H23"/>
    <mergeCell ref="K23:L23"/>
    <mergeCell ref="N25:O25"/>
    <mergeCell ref="Q25:R25"/>
    <mergeCell ref="A24:B24"/>
    <mergeCell ref="D24:E24"/>
    <mergeCell ref="Q21:R21"/>
    <mergeCell ref="N22:O22"/>
    <mergeCell ref="Q22:R22"/>
    <mergeCell ref="A21:B21"/>
    <mergeCell ref="D21:E21"/>
    <mergeCell ref="A22:B22"/>
    <mergeCell ref="D22:E22"/>
    <mergeCell ref="G22:H22"/>
    <mergeCell ref="K22:L22"/>
    <mergeCell ref="B8:C8"/>
    <mergeCell ref="L8:M8"/>
    <mergeCell ref="G21:H21"/>
    <mergeCell ref="K21:L21"/>
    <mergeCell ref="D7:E7"/>
    <mergeCell ref="N7:O7"/>
    <mergeCell ref="N21:O21"/>
  </mergeCells>
  <conditionalFormatting sqref="C24 F24 M24 P24 I24 S24">
    <cfRule type="cellIs" priority="1" dxfId="0" operator="between" stopIfTrue="1">
      <formula>B12</formula>
      <formula>-B12</formula>
    </cfRule>
    <cfRule type="cellIs" priority="2" dxfId="1" operator="notBetween" stopIfTrue="1">
      <formula>B12</formula>
      <formula>-B12</formula>
    </cfRule>
  </conditionalFormatting>
  <conditionalFormatting sqref="C27:C28 M27:M28">
    <cfRule type="cellIs" priority="3" dxfId="0" operator="between" stopIfTrue="1">
      <formula>B13</formula>
      <formula>-B13</formula>
    </cfRule>
    <cfRule type="cellIs" priority="4" dxfId="1" operator="notBetween" stopIfTrue="1">
      <formula>B13</formula>
      <formula>-B13</formula>
    </cfRule>
  </conditionalFormatting>
  <conditionalFormatting sqref="C29 M29">
    <cfRule type="cellIs" priority="5" dxfId="0" operator="between" stopIfTrue="1">
      <formula>B14</formula>
      <formula>-B14</formula>
    </cfRule>
    <cfRule type="cellIs" priority="6" dxfId="1" operator="notBetween" stopIfTrue="1">
      <formula>B14</formula>
      <formula>-B14</formula>
    </cfRule>
  </conditionalFormatting>
  <conditionalFormatting sqref="F27:F28 P27:P28 I27:I28 S27:S28">
    <cfRule type="cellIs" priority="7" dxfId="1" operator="notBetween" stopIfTrue="1">
      <formula>E13</formula>
      <formula>-E13</formula>
    </cfRule>
    <cfRule type="cellIs" priority="8" dxfId="0" operator="lessThanOrEqual" stopIfTrue="1">
      <formula>#REF!</formula>
    </cfRule>
  </conditionalFormatting>
  <conditionalFormatting sqref="F29 P29 I29 S29">
    <cfRule type="cellIs" priority="9" dxfId="1" operator="notBetween" stopIfTrue="1">
      <formula>E14</formula>
      <formula>-E14</formula>
    </cfRule>
    <cfRule type="cellIs" priority="10" dxfId="0" operator="lessThanOrEqual" stopIfTrue="1">
      <formula>#REF!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0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zoomScale="70" zoomScaleNormal="70" zoomScaleSheetLayoutView="100" zoomScalePageLayoutView="0" workbookViewId="0" topLeftCell="A1">
      <selection activeCell="R20" sqref="R20:S20"/>
    </sheetView>
  </sheetViews>
  <sheetFormatPr defaultColWidth="11.421875" defaultRowHeight="12.75"/>
  <cols>
    <col min="1" max="1" width="34.00390625" style="5" customWidth="1"/>
    <col min="2" max="2" width="14.7109375" style="33" customWidth="1"/>
    <col min="3" max="3" width="14.8515625" style="5" customWidth="1"/>
    <col min="4" max="4" width="13.00390625" style="5" customWidth="1"/>
    <col min="5" max="5" width="11.8515625" style="5" customWidth="1"/>
    <col min="6" max="6" width="12.421875" style="5" customWidth="1"/>
    <col min="7" max="7" width="8.8515625" style="5" customWidth="1"/>
    <col min="8" max="8" width="34.00390625" style="5" customWidth="1"/>
    <col min="9" max="9" width="12.421875" style="5" customWidth="1"/>
    <col min="10" max="10" width="5.00390625" style="5" customWidth="1"/>
    <col min="11" max="11" width="0.13671875" style="5" customWidth="1"/>
    <col min="12" max="12" width="31.00390625" style="5" customWidth="1"/>
    <col min="13" max="13" width="17.00390625" style="33" customWidth="1"/>
    <col min="14" max="14" width="13.7109375" style="5" customWidth="1"/>
    <col min="15" max="15" width="13.00390625" style="5" customWidth="1"/>
    <col min="16" max="16" width="11.8515625" style="5" customWidth="1"/>
    <col min="17" max="17" width="12.421875" style="5" customWidth="1"/>
    <col min="18" max="18" width="9.57421875" style="5" customWidth="1"/>
    <col min="19" max="19" width="14.28125" style="5" customWidth="1"/>
    <col min="20" max="20" width="12.57421875" style="5" customWidth="1"/>
    <col min="21" max="21" width="9.7109375" style="5" customWidth="1"/>
    <col min="22" max="22" width="15.7109375" style="5" customWidth="1"/>
    <col min="23" max="16384" width="11.421875" style="5" customWidth="1"/>
  </cols>
  <sheetData>
    <row r="1" spans="1:23" ht="19.5">
      <c r="A1" s="1" t="s">
        <v>58</v>
      </c>
      <c r="B1" s="57" t="s">
        <v>23</v>
      </c>
      <c r="D1" s="117" t="s">
        <v>64</v>
      </c>
      <c r="E1" s="58"/>
      <c r="F1" s="58"/>
      <c r="G1" s="3"/>
      <c r="H1" s="3"/>
      <c r="I1" s="74"/>
      <c r="J1" s="3"/>
      <c r="K1" s="4"/>
      <c r="L1" s="1" t="s">
        <v>58</v>
      </c>
      <c r="M1" s="57" t="s">
        <v>23</v>
      </c>
      <c r="O1" s="117" t="s">
        <v>64</v>
      </c>
      <c r="P1" s="58"/>
      <c r="Q1" s="58"/>
      <c r="R1" s="3"/>
      <c r="S1" s="3"/>
      <c r="T1" s="3"/>
      <c r="U1" s="3"/>
      <c r="V1" s="4"/>
      <c r="W1" s="74"/>
    </row>
    <row r="2" spans="1:23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3"/>
      <c r="K2" s="7"/>
      <c r="L2" s="114" t="s">
        <v>59</v>
      </c>
      <c r="M2" s="115" t="s">
        <v>60</v>
      </c>
      <c r="N2" s="3"/>
      <c r="O2" s="3"/>
      <c r="P2" s="116" t="s">
        <v>61</v>
      </c>
      <c r="Q2" s="3"/>
      <c r="R2" s="35"/>
      <c r="S2" s="35"/>
      <c r="T2" s="35"/>
      <c r="U2" s="3"/>
      <c r="V2" s="3"/>
      <c r="W2" s="58"/>
    </row>
    <row r="3" spans="1:23" ht="19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3"/>
      <c r="K3" s="7"/>
      <c r="L3" s="117" t="s">
        <v>62</v>
      </c>
      <c r="M3" s="8"/>
      <c r="N3" s="3"/>
      <c r="O3" s="59"/>
      <c r="P3" s="116" t="s">
        <v>63</v>
      </c>
      <c r="Q3" s="3"/>
      <c r="R3" s="3"/>
      <c r="S3" s="3"/>
      <c r="T3" s="3"/>
      <c r="U3" s="3"/>
      <c r="V3" s="3"/>
      <c r="W3" s="58"/>
    </row>
    <row r="4" spans="1:23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11"/>
      <c r="K4" s="7"/>
      <c r="L4" s="28" t="s">
        <v>9</v>
      </c>
      <c r="M4" s="9"/>
      <c r="N4" s="71"/>
      <c r="O4" s="3"/>
      <c r="P4" s="28" t="s">
        <v>71</v>
      </c>
      <c r="Q4" s="85"/>
      <c r="R4" s="11"/>
      <c r="S4" s="11"/>
      <c r="T4" s="11"/>
      <c r="U4" s="11"/>
      <c r="V4" s="11"/>
      <c r="W4" s="58"/>
    </row>
    <row r="5" spans="1:23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11"/>
      <c r="J5" s="11"/>
      <c r="K5" s="7"/>
      <c r="L5" s="28" t="s">
        <v>10</v>
      </c>
      <c r="M5" s="12"/>
      <c r="N5" s="71"/>
      <c r="O5" s="127"/>
      <c r="P5" s="126"/>
      <c r="Q5" s="85"/>
      <c r="R5" s="11"/>
      <c r="S5" s="11"/>
      <c r="T5" s="11"/>
      <c r="U5" s="11"/>
      <c r="V5" s="11"/>
      <c r="W5" s="58"/>
    </row>
    <row r="6" spans="1:23" ht="17.25" customHeight="1">
      <c r="A6" s="28" t="s">
        <v>11</v>
      </c>
      <c r="B6" s="10"/>
      <c r="C6" s="71"/>
      <c r="D6" s="147" t="s">
        <v>26</v>
      </c>
      <c r="E6" s="147"/>
      <c r="F6" s="85"/>
      <c r="G6" s="113" t="s">
        <v>57</v>
      </c>
      <c r="H6" s="113"/>
      <c r="I6" s="11"/>
      <c r="J6" s="11"/>
      <c r="K6" s="7"/>
      <c r="L6" s="28" t="s">
        <v>11</v>
      </c>
      <c r="M6" s="10"/>
      <c r="N6" s="71"/>
      <c r="O6" s="147" t="s">
        <v>26</v>
      </c>
      <c r="P6" s="147"/>
      <c r="Q6" s="85"/>
      <c r="R6" s="113" t="s">
        <v>57</v>
      </c>
      <c r="S6" s="113"/>
      <c r="T6" s="11"/>
      <c r="U6" s="11"/>
      <c r="V6" s="11"/>
      <c r="W6" s="58"/>
    </row>
    <row r="7" spans="1:23" ht="29.25" customHeight="1">
      <c r="A7" s="13" t="s">
        <v>17</v>
      </c>
      <c r="B7" s="141" t="s">
        <v>31</v>
      </c>
      <c r="C7" s="142"/>
      <c r="D7" s="14"/>
      <c r="E7" s="14" t="s">
        <v>28</v>
      </c>
      <c r="F7" s="83"/>
      <c r="G7" s="11"/>
      <c r="H7" s="11"/>
      <c r="I7" s="11"/>
      <c r="J7" s="11"/>
      <c r="K7" s="7"/>
      <c r="L7" s="13" t="s">
        <v>17</v>
      </c>
      <c r="M7" s="141" t="s">
        <v>30</v>
      </c>
      <c r="N7" s="142"/>
      <c r="O7" s="14"/>
      <c r="P7" s="14" t="s">
        <v>28</v>
      </c>
      <c r="Q7" s="83"/>
      <c r="R7" s="11"/>
      <c r="S7" s="11"/>
      <c r="T7" s="11"/>
      <c r="U7" s="11"/>
      <c r="V7" s="11"/>
      <c r="W7" s="58"/>
    </row>
    <row r="8" spans="1:23" ht="14.25">
      <c r="A8" s="15"/>
      <c r="B8" s="16"/>
      <c r="C8" s="11"/>
      <c r="D8" s="15"/>
      <c r="E8" s="15"/>
      <c r="F8" s="15"/>
      <c r="G8" s="15"/>
      <c r="H8" s="15"/>
      <c r="I8" s="15"/>
      <c r="J8" s="15"/>
      <c r="K8" s="7"/>
      <c r="L8" s="15"/>
      <c r="M8" s="16"/>
      <c r="N8" s="11"/>
      <c r="O8" s="15"/>
      <c r="P8" s="15"/>
      <c r="Q8" s="15"/>
      <c r="R8" s="15"/>
      <c r="S8" s="15"/>
      <c r="T8" s="15"/>
      <c r="U8" s="15"/>
      <c r="V8" s="15"/>
      <c r="W8" s="58"/>
    </row>
    <row r="9" spans="1:23" ht="15">
      <c r="A9" s="11"/>
      <c r="B9" s="17">
        <v>100</v>
      </c>
      <c r="C9" s="18" t="s">
        <v>32</v>
      </c>
      <c r="D9" s="15"/>
      <c r="E9" s="17">
        <v>500</v>
      </c>
      <c r="F9" s="18" t="s">
        <v>37</v>
      </c>
      <c r="G9" s="15"/>
      <c r="H9" s="17">
        <v>1000</v>
      </c>
      <c r="I9" s="18" t="s">
        <v>29</v>
      </c>
      <c r="J9" s="11"/>
      <c r="K9" s="7"/>
      <c r="L9" s="11"/>
      <c r="M9" s="17">
        <v>100</v>
      </c>
      <c r="N9" s="18" t="s">
        <v>24</v>
      </c>
      <c r="O9" s="15"/>
      <c r="P9" s="17">
        <v>500</v>
      </c>
      <c r="Q9" s="18" t="s">
        <v>37</v>
      </c>
      <c r="R9" s="15"/>
      <c r="S9" s="17">
        <v>1000</v>
      </c>
      <c r="T9" s="18" t="s">
        <v>29</v>
      </c>
      <c r="U9" s="11"/>
      <c r="V9" s="11"/>
      <c r="W9" s="58"/>
    </row>
    <row r="10" spans="1:23" ht="15">
      <c r="A10" s="29" t="s">
        <v>5</v>
      </c>
      <c r="B10" s="80">
        <f>B9-((B9*B11)/100)</f>
        <v>92</v>
      </c>
      <c r="C10" s="81">
        <f>(B9+(B9*B11)/100)</f>
        <v>108</v>
      </c>
      <c r="D10" s="15"/>
      <c r="E10" s="80">
        <f>E9-((E9*E11)/100)</f>
        <v>492</v>
      </c>
      <c r="F10" s="81">
        <f>E9+((E9*E11)/100)</f>
        <v>508</v>
      </c>
      <c r="G10" s="15"/>
      <c r="H10" s="80">
        <f>H9-((H9*H11)/100)</f>
        <v>992</v>
      </c>
      <c r="I10" s="81">
        <f>H9+((H9*H11)/100)</f>
        <v>1008</v>
      </c>
      <c r="J10" s="11"/>
      <c r="K10" s="7"/>
      <c r="L10" s="29" t="s">
        <v>5</v>
      </c>
      <c r="M10" s="80">
        <f>M9-((M9*M11)/100)</f>
        <v>92</v>
      </c>
      <c r="N10" s="81">
        <f>M9+((M9*M11)/100)</f>
        <v>108</v>
      </c>
      <c r="O10" s="15"/>
      <c r="P10" s="80">
        <f>P9-((P9*P11)/100)</f>
        <v>492</v>
      </c>
      <c r="Q10" s="81">
        <f>P9+((P9*P11)/100)</f>
        <v>508</v>
      </c>
      <c r="R10" s="15"/>
      <c r="S10" s="80">
        <f>S9-((S9*S11))/100</f>
        <v>992</v>
      </c>
      <c r="T10" s="81">
        <f>S9+S9*S11/100</f>
        <v>1008</v>
      </c>
      <c r="U10" s="11"/>
      <c r="V10" s="11"/>
      <c r="W10" s="58"/>
    </row>
    <row r="11" spans="1:23" ht="15">
      <c r="A11" s="29" t="s">
        <v>6</v>
      </c>
      <c r="B11" s="19">
        <v>8</v>
      </c>
      <c r="C11" s="20"/>
      <c r="D11" s="15"/>
      <c r="E11" s="19">
        <v>1.6</v>
      </c>
      <c r="F11" s="20"/>
      <c r="G11" s="15"/>
      <c r="H11" s="19">
        <v>0.8</v>
      </c>
      <c r="I11" s="20"/>
      <c r="J11" s="11"/>
      <c r="K11" s="7"/>
      <c r="L11" s="29" t="s">
        <v>6</v>
      </c>
      <c r="M11" s="19">
        <v>8</v>
      </c>
      <c r="N11" s="20"/>
      <c r="O11" s="15"/>
      <c r="P11" s="19">
        <v>1.6</v>
      </c>
      <c r="Q11" s="20"/>
      <c r="R11" s="15"/>
      <c r="S11" s="19">
        <v>0.8</v>
      </c>
      <c r="T11" s="20"/>
      <c r="U11" s="11"/>
      <c r="V11" s="11"/>
      <c r="W11" s="58"/>
    </row>
    <row r="12" spans="1:23" ht="15">
      <c r="A12" s="29" t="s">
        <v>7</v>
      </c>
      <c r="B12" s="21">
        <v>3</v>
      </c>
      <c r="C12" s="22"/>
      <c r="D12" s="15"/>
      <c r="E12" s="21">
        <v>0.6</v>
      </c>
      <c r="F12" s="22"/>
      <c r="G12" s="15"/>
      <c r="H12" s="21">
        <v>0.3</v>
      </c>
      <c r="I12" s="22"/>
      <c r="J12" s="11"/>
      <c r="K12" s="7"/>
      <c r="L12" s="29" t="s">
        <v>7</v>
      </c>
      <c r="M12" s="21">
        <v>3</v>
      </c>
      <c r="N12" s="22"/>
      <c r="O12" s="15"/>
      <c r="P12" s="21">
        <v>0.6</v>
      </c>
      <c r="Q12" s="22"/>
      <c r="R12" s="15"/>
      <c r="S12" s="21">
        <v>0.3</v>
      </c>
      <c r="T12" s="22"/>
      <c r="U12" s="11"/>
      <c r="V12" s="11"/>
      <c r="W12" s="58"/>
    </row>
    <row r="13" spans="1:23" ht="15.75">
      <c r="A13" s="87" t="s">
        <v>43</v>
      </c>
      <c r="B13" s="23"/>
      <c r="C13" s="24"/>
      <c r="D13" s="15"/>
      <c r="E13" s="60"/>
      <c r="F13" s="24"/>
      <c r="G13" s="15"/>
      <c r="H13" s="60"/>
      <c r="I13" s="24"/>
      <c r="J13" s="11"/>
      <c r="K13" s="7"/>
      <c r="L13" s="101" t="s">
        <v>43</v>
      </c>
      <c r="M13" s="23"/>
      <c r="N13" s="24"/>
      <c r="O13" s="15"/>
      <c r="P13" s="60"/>
      <c r="Q13" s="24"/>
      <c r="R13" s="15"/>
      <c r="S13" s="60"/>
      <c r="T13" s="24"/>
      <c r="U13" s="11"/>
      <c r="V13" s="11"/>
      <c r="W13" s="58"/>
    </row>
    <row r="14" spans="1:23" ht="14.25">
      <c r="A14" s="11"/>
      <c r="B14" s="25" t="s">
        <v>12</v>
      </c>
      <c r="C14" s="82"/>
      <c r="D14" s="15"/>
      <c r="E14" s="19" t="s">
        <v>12</v>
      </c>
      <c r="F14" s="82"/>
      <c r="G14" s="15"/>
      <c r="H14" s="19" t="s">
        <v>12</v>
      </c>
      <c r="I14" s="82"/>
      <c r="J14" s="11"/>
      <c r="K14" s="7"/>
      <c r="L14" s="11"/>
      <c r="M14" s="25" t="s">
        <v>12</v>
      </c>
      <c r="N14" s="82"/>
      <c r="O14" s="15"/>
      <c r="P14" s="19" t="s">
        <v>12</v>
      </c>
      <c r="Q14" s="82"/>
      <c r="R14" s="15"/>
      <c r="S14" s="19" t="s">
        <v>12</v>
      </c>
      <c r="T14" s="82"/>
      <c r="U14" s="11"/>
      <c r="V14" s="11"/>
      <c r="W14" s="58"/>
    </row>
    <row r="15" spans="1:23" ht="14.25">
      <c r="A15" s="11"/>
      <c r="B15" s="25" t="s">
        <v>13</v>
      </c>
      <c r="C15" s="82"/>
      <c r="D15" s="15"/>
      <c r="E15" s="19" t="s">
        <v>13</v>
      </c>
      <c r="F15" s="82"/>
      <c r="G15" s="15"/>
      <c r="H15" s="19" t="s">
        <v>13</v>
      </c>
      <c r="I15" s="82"/>
      <c r="J15" s="11"/>
      <c r="K15" s="7"/>
      <c r="L15" s="11"/>
      <c r="M15" s="25" t="s">
        <v>13</v>
      </c>
      <c r="N15" s="82"/>
      <c r="O15" s="15"/>
      <c r="P15" s="19" t="s">
        <v>13</v>
      </c>
      <c r="Q15" s="82"/>
      <c r="R15" s="15"/>
      <c r="S15" s="19" t="s">
        <v>13</v>
      </c>
      <c r="T15" s="82"/>
      <c r="U15" s="11"/>
      <c r="V15" s="11"/>
      <c r="W15" s="58"/>
    </row>
    <row r="16" spans="1:23" ht="14.25">
      <c r="A16" s="11"/>
      <c r="B16" s="25" t="s">
        <v>14</v>
      </c>
      <c r="C16" s="82"/>
      <c r="D16" s="15"/>
      <c r="E16" s="19" t="s">
        <v>14</v>
      </c>
      <c r="F16" s="82"/>
      <c r="G16" s="15"/>
      <c r="H16" s="19" t="s">
        <v>14</v>
      </c>
      <c r="I16" s="82"/>
      <c r="J16" s="11"/>
      <c r="K16" s="7"/>
      <c r="L16" s="11"/>
      <c r="M16" s="25" t="s">
        <v>14</v>
      </c>
      <c r="N16" s="82"/>
      <c r="O16" s="15"/>
      <c r="P16" s="19" t="s">
        <v>14</v>
      </c>
      <c r="Q16" s="82"/>
      <c r="R16" s="15"/>
      <c r="S16" s="19" t="s">
        <v>14</v>
      </c>
      <c r="T16" s="82"/>
      <c r="U16" s="11"/>
      <c r="V16" s="11"/>
      <c r="W16" s="58"/>
    </row>
    <row r="17" spans="1:23" ht="14.25">
      <c r="A17" s="11"/>
      <c r="B17" s="25" t="s">
        <v>15</v>
      </c>
      <c r="C17" s="82"/>
      <c r="D17" s="15"/>
      <c r="E17" s="19" t="s">
        <v>15</v>
      </c>
      <c r="F17" s="82"/>
      <c r="G17" s="15"/>
      <c r="H17" s="19" t="s">
        <v>15</v>
      </c>
      <c r="I17" s="82"/>
      <c r="J17" s="11"/>
      <c r="K17" s="7"/>
      <c r="L17" s="11"/>
      <c r="M17" s="25" t="s">
        <v>15</v>
      </c>
      <c r="N17" s="82"/>
      <c r="O17" s="97"/>
      <c r="P17" s="19" t="s">
        <v>15</v>
      </c>
      <c r="Q17" s="82"/>
      <c r="R17" s="15"/>
      <c r="S17" s="19" t="s">
        <v>15</v>
      </c>
      <c r="T17" s="82"/>
      <c r="U17" s="11"/>
      <c r="V17" s="11"/>
      <c r="W17" s="58"/>
    </row>
    <row r="18" spans="1:23" ht="14.25">
      <c r="A18" s="11"/>
      <c r="B18" s="21"/>
      <c r="C18" s="26"/>
      <c r="D18" s="15"/>
      <c r="E18" s="61"/>
      <c r="F18" s="26"/>
      <c r="G18" s="15"/>
      <c r="H18" s="61"/>
      <c r="I18" s="26"/>
      <c r="J18" s="11"/>
      <c r="K18" s="7"/>
      <c r="L18" s="11"/>
      <c r="M18" s="21"/>
      <c r="N18" s="26"/>
      <c r="O18" s="15"/>
      <c r="P18" s="61"/>
      <c r="Q18" s="26"/>
      <c r="R18" s="15"/>
      <c r="S18" s="61"/>
      <c r="T18" s="26"/>
      <c r="U18" s="11"/>
      <c r="V18" s="11"/>
      <c r="W18" s="58"/>
    </row>
    <row r="19" spans="1:23" ht="14.25">
      <c r="A19" s="11"/>
      <c r="B19" s="27"/>
      <c r="C19" s="15"/>
      <c r="D19" s="15"/>
      <c r="E19" s="15"/>
      <c r="F19" s="15"/>
      <c r="G19" s="15"/>
      <c r="H19" s="15"/>
      <c r="I19" s="15"/>
      <c r="J19" s="15"/>
      <c r="K19" s="7"/>
      <c r="L19" s="11"/>
      <c r="M19" s="27"/>
      <c r="N19" s="15"/>
      <c r="O19" s="15"/>
      <c r="P19" s="15"/>
      <c r="Q19" s="15"/>
      <c r="R19" s="15"/>
      <c r="S19" s="15"/>
      <c r="T19" s="15"/>
      <c r="U19" s="15"/>
      <c r="V19" s="15"/>
      <c r="W19" s="58"/>
    </row>
    <row r="20" spans="1:23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43" t="s">
        <v>75</v>
      </c>
      <c r="H20" s="144"/>
      <c r="I20" s="89" t="e">
        <f>AVERAGE(I14:I17)</f>
        <v>#DIV/0!</v>
      </c>
      <c r="J20" s="11"/>
      <c r="K20" s="7"/>
      <c r="L20" s="145" t="s">
        <v>75</v>
      </c>
      <c r="M20" s="146"/>
      <c r="N20" s="89" t="e">
        <f>(AVERAGE(N14:N17))</f>
        <v>#DIV/0!</v>
      </c>
      <c r="O20" s="148" t="s">
        <v>75</v>
      </c>
      <c r="P20" s="144"/>
      <c r="Q20" s="89" t="e">
        <f>AVERAGE(Q14:Q17)</f>
        <v>#DIV/0!</v>
      </c>
      <c r="R20" s="143" t="s">
        <v>75</v>
      </c>
      <c r="S20" s="144"/>
      <c r="T20" s="89" t="e">
        <f>AVERAGE(T14:T17)</f>
        <v>#DIV/0!</v>
      </c>
      <c r="U20" s="11"/>
      <c r="V20" s="11"/>
      <c r="W20" s="58"/>
    </row>
    <row r="21" spans="1:23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49" t="s">
        <v>27</v>
      </c>
      <c r="H21" s="150"/>
      <c r="I21" s="90" t="e">
        <f>I20*F7</f>
        <v>#DIV/0!</v>
      </c>
      <c r="J21" s="11"/>
      <c r="K21" s="7"/>
      <c r="L21" s="149" t="s">
        <v>27</v>
      </c>
      <c r="M21" s="150"/>
      <c r="N21" s="90" t="e">
        <f>N20*Q7</f>
        <v>#DIV/0!</v>
      </c>
      <c r="O21" s="149" t="s">
        <v>27</v>
      </c>
      <c r="P21" s="150"/>
      <c r="Q21" s="90" t="e">
        <f>Q20*Q7</f>
        <v>#DIV/0!</v>
      </c>
      <c r="R21" s="149" t="s">
        <v>27</v>
      </c>
      <c r="S21" s="150"/>
      <c r="T21" s="90" t="e">
        <f>T20*Q7</f>
        <v>#DIV/0!</v>
      </c>
      <c r="U21" s="11"/>
      <c r="V21" s="11"/>
      <c r="W21" s="58"/>
    </row>
    <row r="22" spans="1:23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43" t="s">
        <v>2</v>
      </c>
      <c r="H22" s="144"/>
      <c r="I22" s="89" t="e">
        <f>(I21-H9)</f>
        <v>#DIV/0!</v>
      </c>
      <c r="J22" s="11"/>
      <c r="K22" s="7"/>
      <c r="L22" s="145" t="s">
        <v>2</v>
      </c>
      <c r="M22" s="146"/>
      <c r="N22" s="89" t="e">
        <f>(N21-M9)</f>
        <v>#DIV/0!</v>
      </c>
      <c r="O22" s="148" t="s">
        <v>2</v>
      </c>
      <c r="P22" s="144"/>
      <c r="Q22" s="89" t="e">
        <f>(Q21-P9)</f>
        <v>#DIV/0!</v>
      </c>
      <c r="R22" s="143" t="s">
        <v>2</v>
      </c>
      <c r="S22" s="144"/>
      <c r="T22" s="89" t="e">
        <f>(T21-S9)</f>
        <v>#DIV/0!</v>
      </c>
      <c r="U22" s="11"/>
      <c r="V22" s="11"/>
      <c r="W22" s="58"/>
    </row>
    <row r="23" spans="1:23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43" t="s">
        <v>3</v>
      </c>
      <c r="H23" s="144"/>
      <c r="I23" s="118" t="e">
        <f>((I21-H9)/H9)*100</f>
        <v>#DIV/0!</v>
      </c>
      <c r="J23" s="11"/>
      <c r="K23" s="7"/>
      <c r="L23" s="147" t="s">
        <v>3</v>
      </c>
      <c r="M23" s="152"/>
      <c r="N23" s="118" t="e">
        <f>((N21-M9)/M9)*100</f>
        <v>#DIV/0!</v>
      </c>
      <c r="O23" s="148" t="s">
        <v>3</v>
      </c>
      <c r="P23" s="144"/>
      <c r="Q23" s="118" t="e">
        <f>((Q21-P9)/P9)*100</f>
        <v>#DIV/0!</v>
      </c>
      <c r="R23" s="143" t="s">
        <v>3</v>
      </c>
      <c r="S23" s="144"/>
      <c r="T23" s="118" t="e">
        <f>((T21-S9)/S9)*100</f>
        <v>#DIV/0!</v>
      </c>
      <c r="U23" s="11"/>
      <c r="V23" s="11"/>
      <c r="W23" s="58"/>
    </row>
    <row r="24" spans="1:23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43" t="s">
        <v>4</v>
      </c>
      <c r="H24" s="144"/>
      <c r="I24" s="89" t="e">
        <f>STDEV(I14:I17)</f>
        <v>#DIV/0!</v>
      </c>
      <c r="J24" s="11"/>
      <c r="K24" s="7"/>
      <c r="L24" s="145" t="s">
        <v>4</v>
      </c>
      <c r="M24" s="146"/>
      <c r="N24" s="89" t="e">
        <f>STDEV(N14:N17)</f>
        <v>#DIV/0!</v>
      </c>
      <c r="O24" s="148" t="s">
        <v>4</v>
      </c>
      <c r="P24" s="144"/>
      <c r="Q24" s="89" t="e">
        <f>STDEV(Q14:Q17)</f>
        <v>#DIV/0!</v>
      </c>
      <c r="R24" s="143" t="s">
        <v>4</v>
      </c>
      <c r="S24" s="144"/>
      <c r="T24" s="89" t="e">
        <f>STDEV(T14:T17)</f>
        <v>#DIV/0!</v>
      </c>
      <c r="U24" s="11"/>
      <c r="V24" s="11"/>
      <c r="W24" s="58"/>
    </row>
    <row r="25" spans="1:23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43" t="s">
        <v>0</v>
      </c>
      <c r="H25" s="144"/>
      <c r="I25" s="89" t="e">
        <f>I24/I20</f>
        <v>#DIV/0!</v>
      </c>
      <c r="J25" s="11"/>
      <c r="K25" s="7"/>
      <c r="L25" s="145" t="s">
        <v>0</v>
      </c>
      <c r="M25" s="146"/>
      <c r="N25" s="89" t="e">
        <f>N24/N21</f>
        <v>#DIV/0!</v>
      </c>
      <c r="O25" s="148" t="s">
        <v>0</v>
      </c>
      <c r="P25" s="144"/>
      <c r="Q25" s="89" t="e">
        <f>Q24/Q20</f>
        <v>#DIV/0!</v>
      </c>
      <c r="R25" s="143" t="s">
        <v>0</v>
      </c>
      <c r="S25" s="144"/>
      <c r="T25" s="89" t="e">
        <f>T24/T20</f>
        <v>#DIV/0!</v>
      </c>
      <c r="U25" s="11"/>
      <c r="V25" s="11"/>
      <c r="W25" s="58"/>
    </row>
    <row r="26" spans="1:23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55" t="s">
        <v>1</v>
      </c>
      <c r="H26" s="154"/>
      <c r="I26" s="119" t="e">
        <f>I25*100</f>
        <v>#DIV/0!</v>
      </c>
      <c r="J26" s="11"/>
      <c r="K26" s="7"/>
      <c r="L26" s="30"/>
      <c r="M26" s="29" t="s">
        <v>1</v>
      </c>
      <c r="N26" s="119" t="e">
        <f>N25*100</f>
        <v>#DIV/0!</v>
      </c>
      <c r="O26" s="153" t="s">
        <v>1</v>
      </c>
      <c r="P26" s="154"/>
      <c r="Q26" s="119" t="e">
        <f>Q25*100</f>
        <v>#DIV/0!</v>
      </c>
      <c r="R26" s="155" t="s">
        <v>1</v>
      </c>
      <c r="S26" s="154"/>
      <c r="T26" s="119" t="e">
        <f>T25*100</f>
        <v>#DIV/0!</v>
      </c>
      <c r="U26" s="11"/>
      <c r="V26" s="11"/>
      <c r="W26" s="58"/>
    </row>
    <row r="27" spans="1:23" ht="15.75" customHeight="1">
      <c r="A27" s="135" t="s">
        <v>65</v>
      </c>
      <c r="B27" s="124" t="s">
        <v>48</v>
      </c>
      <c r="C27" s="133">
        <v>8</v>
      </c>
      <c r="D27" s="14"/>
      <c r="E27" s="124" t="s">
        <v>48</v>
      </c>
      <c r="F27" s="133">
        <v>1.6</v>
      </c>
      <c r="G27" s="14"/>
      <c r="H27" s="124" t="s">
        <v>48</v>
      </c>
      <c r="I27" s="133">
        <v>0.8</v>
      </c>
      <c r="J27" s="11"/>
      <c r="K27" s="7"/>
      <c r="L27" s="135" t="s">
        <v>65</v>
      </c>
      <c r="M27" s="124" t="s">
        <v>48</v>
      </c>
      <c r="N27" s="133">
        <v>8</v>
      </c>
      <c r="O27" s="14"/>
      <c r="P27" s="124" t="s">
        <v>48</v>
      </c>
      <c r="Q27" s="133">
        <v>1.6</v>
      </c>
      <c r="R27" s="14"/>
      <c r="S27" s="124" t="s">
        <v>48</v>
      </c>
      <c r="T27" s="133">
        <v>0.8</v>
      </c>
      <c r="U27" s="11"/>
      <c r="V27" s="11"/>
      <c r="W27" s="58"/>
    </row>
    <row r="28" spans="1:23" ht="15.75" customHeight="1">
      <c r="A28" s="30"/>
      <c r="B28" s="124" t="s">
        <v>1</v>
      </c>
      <c r="C28" s="133">
        <v>3</v>
      </c>
      <c r="D28" s="14"/>
      <c r="E28" s="124" t="s">
        <v>1</v>
      </c>
      <c r="F28" s="133">
        <v>0.6</v>
      </c>
      <c r="G28" s="14"/>
      <c r="H28" s="124" t="s">
        <v>1</v>
      </c>
      <c r="I28" s="133">
        <v>0.3</v>
      </c>
      <c r="J28" s="11"/>
      <c r="K28" s="7"/>
      <c r="L28" s="30"/>
      <c r="M28" s="124" t="s">
        <v>1</v>
      </c>
      <c r="N28" s="133">
        <v>3</v>
      </c>
      <c r="O28" s="14"/>
      <c r="P28" s="124" t="s">
        <v>1</v>
      </c>
      <c r="Q28" s="133">
        <v>0.6</v>
      </c>
      <c r="R28" s="14"/>
      <c r="S28" s="124" t="s">
        <v>1</v>
      </c>
      <c r="T28" s="133">
        <v>0.3</v>
      </c>
      <c r="U28" s="11"/>
      <c r="V28" s="11"/>
      <c r="W28" s="58"/>
    </row>
    <row r="29" spans="1:23" ht="15.75" customHeight="1">
      <c r="A29" s="30"/>
      <c r="B29" s="28"/>
      <c r="C29" s="31"/>
      <c r="D29" s="14"/>
      <c r="E29" s="14"/>
      <c r="F29" s="31"/>
      <c r="G29" s="11"/>
      <c r="H29" s="11"/>
      <c r="I29" s="11"/>
      <c r="J29" s="11"/>
      <c r="K29" s="7"/>
      <c r="L29" s="30"/>
      <c r="M29" s="28"/>
      <c r="N29" s="31"/>
      <c r="O29" s="14"/>
      <c r="P29" s="14"/>
      <c r="Q29" s="31"/>
      <c r="R29" s="11"/>
      <c r="S29" s="11"/>
      <c r="T29" s="11"/>
      <c r="U29" s="11"/>
      <c r="V29" s="11"/>
      <c r="W29" s="58"/>
    </row>
    <row r="30" spans="1:23" ht="15.75" customHeight="1">
      <c r="A30" s="138" t="s">
        <v>74</v>
      </c>
      <c r="B30" s="28" t="s">
        <v>72</v>
      </c>
      <c r="C30" s="31" t="e">
        <f>IF(ABS(C23)&gt;C27,"NON CONFORME","CONFORME")</f>
        <v>#DIV/0!</v>
      </c>
      <c r="D30" s="14"/>
      <c r="E30" s="14"/>
      <c r="F30" s="31" t="e">
        <f>IF(ABS(F23)&gt;F27,"NON CONFORME","CONFORME")</f>
        <v>#DIV/0!</v>
      </c>
      <c r="G30" s="11"/>
      <c r="H30" s="11"/>
      <c r="I30" s="31" t="e">
        <f>IF(ABS(I23)&gt;I27,"NON CONFORME","CONFORME")</f>
        <v>#DIV/0!</v>
      </c>
      <c r="J30" s="11"/>
      <c r="K30" s="58"/>
      <c r="L30" s="138" t="s">
        <v>74</v>
      </c>
      <c r="M30" s="28" t="s">
        <v>72</v>
      </c>
      <c r="N30" s="31" t="e">
        <f>IF(ABS(N23)&gt;N27,"NON CONFORME","CONFORME")</f>
        <v>#DIV/0!</v>
      </c>
      <c r="O30" s="14"/>
      <c r="P30" s="14"/>
      <c r="Q30" s="31" t="e">
        <f>IF(ABS(Q23)&gt;Q27,"NON CONFORME","CONFORME")</f>
        <v>#DIV/0!</v>
      </c>
      <c r="R30" s="11"/>
      <c r="S30" s="11"/>
      <c r="T30" s="31" t="e">
        <f>IF(ABS(T23)&gt;T27,"NON CONFORME","CONFORME")</f>
        <v>#DIV/0!</v>
      </c>
      <c r="U30" s="11"/>
      <c r="V30" s="11"/>
      <c r="W30" s="58"/>
    </row>
    <row r="31" spans="1:23" ht="15.75" customHeight="1">
      <c r="A31" s="30"/>
      <c r="B31" s="28" t="s">
        <v>73</v>
      </c>
      <c r="C31" s="31" t="e">
        <f>IF(ABS(C26)/C28,"NON CONFORME","CONFORME")</f>
        <v>#DIV/0!</v>
      </c>
      <c r="D31" s="14"/>
      <c r="E31" s="14"/>
      <c r="F31" s="31" t="e">
        <f>IF(ABS(F26)/F28,"NON CONFORME","CONFORME")</f>
        <v>#DIV/0!</v>
      </c>
      <c r="G31" s="11"/>
      <c r="H31" s="11"/>
      <c r="I31" s="31" t="e">
        <f>IF(ABS(I26)/I28,"NON CONFORME","CONFORME")</f>
        <v>#DIV/0!</v>
      </c>
      <c r="J31" s="11"/>
      <c r="K31" s="58"/>
      <c r="L31" s="30"/>
      <c r="M31" s="28" t="s">
        <v>73</v>
      </c>
      <c r="N31" s="31" t="e">
        <f>IF(ABS(N26)/N28,"NON CONFORME","CONFORME")</f>
        <v>#DIV/0!</v>
      </c>
      <c r="O31" s="14"/>
      <c r="P31" s="14"/>
      <c r="Q31" s="31" t="e">
        <f>IF(ABS(Q26)/Q28,"NON CONFORME","CONFORME")</f>
        <v>#DIV/0!</v>
      </c>
      <c r="R31" s="11"/>
      <c r="S31" s="11"/>
      <c r="T31" s="31" t="e">
        <f>IF(ABS(T26)/T28,"NON CONFORME","CONFORME")</f>
        <v>#DIV/0!</v>
      </c>
      <c r="U31" s="11"/>
      <c r="V31" s="11"/>
      <c r="W31" s="58"/>
    </row>
    <row r="32" spans="1:23" ht="12.75">
      <c r="A32" s="72"/>
      <c r="B32" s="73"/>
      <c r="L32" s="72"/>
      <c r="M32" s="73"/>
      <c r="W32" s="75"/>
    </row>
    <row r="33" ht="12.75">
      <c r="W33" s="75"/>
    </row>
    <row r="35" ht="12.75">
      <c r="B35" s="129" t="s">
        <v>47</v>
      </c>
    </row>
    <row r="36" spans="1:2" ht="12.75">
      <c r="A36" s="5" t="s">
        <v>45</v>
      </c>
      <c r="B36" s="33">
        <v>1</v>
      </c>
    </row>
    <row r="37" spans="1:2" ht="12.75">
      <c r="A37" s="5" t="s">
        <v>46</v>
      </c>
      <c r="B37" s="33">
        <v>4</v>
      </c>
    </row>
    <row r="38" spans="1:2" ht="12.75">
      <c r="A38" s="5" t="s">
        <v>43</v>
      </c>
      <c r="B38" s="33">
        <v>2</v>
      </c>
    </row>
    <row r="39" spans="1:2" ht="12.75">
      <c r="A39" s="5" t="s">
        <v>48</v>
      </c>
      <c r="B39" s="33">
        <v>2</v>
      </c>
    </row>
    <row r="40" spans="1:2" ht="12.75">
      <c r="A40" s="5" t="s">
        <v>1</v>
      </c>
      <c r="B40" s="33">
        <v>2</v>
      </c>
    </row>
  </sheetData>
  <sheetProtection/>
  <mergeCells count="44">
    <mergeCell ref="A23:B23"/>
    <mergeCell ref="D23:E23"/>
    <mergeCell ref="G24:H24"/>
    <mergeCell ref="A24:B24"/>
    <mergeCell ref="D24:E24"/>
    <mergeCell ref="D26:E26"/>
    <mergeCell ref="A25:B25"/>
    <mergeCell ref="D25:E25"/>
    <mergeCell ref="G25:H25"/>
    <mergeCell ref="G26:H26"/>
    <mergeCell ref="A21:B21"/>
    <mergeCell ref="D21:E21"/>
    <mergeCell ref="L21:M21"/>
    <mergeCell ref="O21:P21"/>
    <mergeCell ref="G21:H21"/>
    <mergeCell ref="A22:B22"/>
    <mergeCell ref="D22:E22"/>
    <mergeCell ref="L22:M22"/>
    <mergeCell ref="O22:P22"/>
    <mergeCell ref="G22:H22"/>
    <mergeCell ref="A20:B20"/>
    <mergeCell ref="D20:E20"/>
    <mergeCell ref="L20:M20"/>
    <mergeCell ref="O20:P20"/>
    <mergeCell ref="G20:H20"/>
    <mergeCell ref="M7:N7"/>
    <mergeCell ref="B7:C7"/>
    <mergeCell ref="R20:S20"/>
    <mergeCell ref="R21:S21"/>
    <mergeCell ref="R22:S22"/>
    <mergeCell ref="R23:S23"/>
    <mergeCell ref="D6:E6"/>
    <mergeCell ref="O6:P6"/>
    <mergeCell ref="L23:M23"/>
    <mergeCell ref="O23:P23"/>
    <mergeCell ref="G23:H23"/>
    <mergeCell ref="R24:S24"/>
    <mergeCell ref="R25:S25"/>
    <mergeCell ref="R26:S26"/>
    <mergeCell ref="L24:M24"/>
    <mergeCell ref="O24:P24"/>
    <mergeCell ref="O26:P26"/>
    <mergeCell ref="L25:M25"/>
    <mergeCell ref="O25:P25"/>
  </mergeCells>
  <conditionalFormatting sqref="C23 F23 N23 Q23 I23 T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N26:N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N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F26:F27 Q26:Q27 I26:I27 T26:T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F28 Q28 I28 T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0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zoomScale="70" zoomScaleNormal="70" zoomScalePageLayoutView="0" workbookViewId="0" topLeftCell="C1">
      <selection activeCell="P20" sqref="P20:Q20"/>
    </sheetView>
  </sheetViews>
  <sheetFormatPr defaultColWidth="11.421875" defaultRowHeight="12.75"/>
  <cols>
    <col min="1" max="1" width="34.140625" style="5" customWidth="1"/>
    <col min="2" max="2" width="16.28125" style="33" customWidth="1"/>
    <col min="3" max="3" width="14.8515625" style="5" customWidth="1"/>
    <col min="4" max="4" width="13.00390625" style="5" customWidth="1"/>
    <col min="5" max="5" width="11.8515625" style="5" customWidth="1"/>
    <col min="6" max="6" width="12.421875" style="5" customWidth="1"/>
    <col min="7" max="7" width="10.140625" style="5" customWidth="1"/>
    <col min="8" max="8" width="32.28125" style="5" customWidth="1"/>
    <col min="9" max="9" width="13.140625" style="5" customWidth="1"/>
    <col min="10" max="10" width="34.57421875" style="5" customWidth="1"/>
    <col min="11" max="11" width="15.7109375" style="33" customWidth="1"/>
    <col min="12" max="12" width="14.57421875" style="5" customWidth="1"/>
    <col min="13" max="13" width="13.00390625" style="5" customWidth="1"/>
    <col min="14" max="14" width="11.8515625" style="5" customWidth="1"/>
    <col min="15" max="15" width="12.421875" style="5" customWidth="1"/>
    <col min="16" max="16" width="13.8515625" style="5" customWidth="1"/>
    <col min="17" max="17" width="29.00390625" style="5" customWidth="1"/>
    <col min="18" max="18" width="12.7109375" style="5" customWidth="1"/>
    <col min="19" max="19" width="5.00390625" style="5" customWidth="1"/>
    <col min="20" max="20" width="0.13671875" style="5" customWidth="1"/>
    <col min="21" max="16384" width="11.421875" style="5" customWidth="1"/>
  </cols>
  <sheetData>
    <row r="1" spans="1:20" ht="19.5">
      <c r="A1" s="1" t="s">
        <v>58</v>
      </c>
      <c r="B1" s="57" t="s">
        <v>34</v>
      </c>
      <c r="D1" s="117" t="s">
        <v>64</v>
      </c>
      <c r="E1" s="58"/>
      <c r="F1" s="58"/>
      <c r="G1" s="3"/>
      <c r="H1" s="3"/>
      <c r="I1" s="74"/>
      <c r="J1" s="1" t="s">
        <v>58</v>
      </c>
      <c r="K1" s="57" t="s">
        <v>34</v>
      </c>
      <c r="M1" s="117" t="s">
        <v>64</v>
      </c>
      <c r="N1" s="58"/>
      <c r="O1" s="58"/>
      <c r="P1" s="3"/>
      <c r="Q1" s="3"/>
      <c r="R1" s="74"/>
      <c r="S1" s="3"/>
      <c r="T1" s="4"/>
    </row>
    <row r="2" spans="1:20" ht="19.5">
      <c r="A2" s="114" t="s">
        <v>59</v>
      </c>
      <c r="B2" s="115" t="s">
        <v>60</v>
      </c>
      <c r="C2" s="3"/>
      <c r="D2" s="3"/>
      <c r="E2" s="116" t="s">
        <v>61</v>
      </c>
      <c r="F2" s="3"/>
      <c r="G2" s="35"/>
      <c r="H2" s="35"/>
      <c r="I2" s="35"/>
      <c r="J2" s="114" t="s">
        <v>59</v>
      </c>
      <c r="K2" s="115" t="s">
        <v>60</v>
      </c>
      <c r="L2" s="3"/>
      <c r="M2" s="3"/>
      <c r="N2" s="116" t="s">
        <v>61</v>
      </c>
      <c r="O2" s="3"/>
      <c r="P2" s="35"/>
      <c r="Q2" s="35"/>
      <c r="R2" s="35"/>
      <c r="S2" s="3"/>
      <c r="T2" s="7"/>
    </row>
    <row r="3" spans="1:20" ht="19.5" customHeight="1">
      <c r="A3" s="117" t="s">
        <v>62</v>
      </c>
      <c r="B3" s="8"/>
      <c r="C3" s="3"/>
      <c r="D3" s="59"/>
      <c r="E3" s="116" t="s">
        <v>63</v>
      </c>
      <c r="F3" s="3"/>
      <c r="G3" s="3"/>
      <c r="H3" s="3"/>
      <c r="I3" s="3"/>
      <c r="J3" s="117" t="s">
        <v>62</v>
      </c>
      <c r="K3" s="8"/>
      <c r="L3" s="3"/>
      <c r="M3" s="59"/>
      <c r="N3" s="116" t="s">
        <v>63</v>
      </c>
      <c r="O3" s="3"/>
      <c r="P3" s="3"/>
      <c r="Q3" s="3"/>
      <c r="R3" s="3"/>
      <c r="S3" s="3"/>
      <c r="T3" s="7"/>
    </row>
    <row r="4" spans="1:20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58"/>
      <c r="J4" s="28" t="s">
        <v>9</v>
      </c>
      <c r="K4" s="9"/>
      <c r="L4" s="71"/>
      <c r="M4" s="3"/>
      <c r="N4" s="28" t="s">
        <v>71</v>
      </c>
      <c r="O4" s="85"/>
      <c r="P4" s="11"/>
      <c r="Q4" s="11"/>
      <c r="R4" s="11"/>
      <c r="S4" s="11"/>
      <c r="T4" s="7"/>
    </row>
    <row r="5" spans="1:20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58"/>
      <c r="J5" s="28" t="s">
        <v>10</v>
      </c>
      <c r="K5" s="12"/>
      <c r="L5" s="71"/>
      <c r="M5" s="127"/>
      <c r="N5" s="126"/>
      <c r="O5" s="85"/>
      <c r="P5" s="11"/>
      <c r="Q5" s="11"/>
      <c r="R5" s="11"/>
      <c r="S5" s="11"/>
      <c r="T5" s="7"/>
    </row>
    <row r="6" spans="1:20" ht="17.25" customHeight="1">
      <c r="A6" s="28" t="s">
        <v>11</v>
      </c>
      <c r="B6" s="10"/>
      <c r="C6" s="71"/>
      <c r="D6" s="147" t="s">
        <v>26</v>
      </c>
      <c r="E6" s="147"/>
      <c r="F6" s="85"/>
      <c r="G6" s="113" t="s">
        <v>57</v>
      </c>
      <c r="H6" s="113"/>
      <c r="I6" s="58"/>
      <c r="J6" s="28" t="s">
        <v>11</v>
      </c>
      <c r="K6" s="10"/>
      <c r="L6" s="71"/>
      <c r="M6" s="147" t="s">
        <v>26</v>
      </c>
      <c r="N6" s="147"/>
      <c r="O6" s="85"/>
      <c r="P6" s="113" t="s">
        <v>57</v>
      </c>
      <c r="Q6" s="113"/>
      <c r="R6" s="11"/>
      <c r="S6" s="11"/>
      <c r="T6" s="7"/>
    </row>
    <row r="7" spans="1:20" ht="29.25" customHeight="1">
      <c r="A7" s="13" t="s">
        <v>17</v>
      </c>
      <c r="B7" s="141" t="s">
        <v>31</v>
      </c>
      <c r="C7" s="142"/>
      <c r="D7" s="14"/>
      <c r="E7" s="14" t="s">
        <v>28</v>
      </c>
      <c r="F7" s="83"/>
      <c r="G7" s="11"/>
      <c r="H7" s="11"/>
      <c r="I7" s="58"/>
      <c r="J7" s="13" t="s">
        <v>17</v>
      </c>
      <c r="K7" s="141" t="s">
        <v>30</v>
      </c>
      <c r="L7" s="142"/>
      <c r="M7" s="14"/>
      <c r="N7" s="14" t="s">
        <v>28</v>
      </c>
      <c r="O7" s="83"/>
      <c r="P7" s="11"/>
      <c r="Q7" s="11"/>
      <c r="R7" s="11"/>
      <c r="S7" s="11"/>
      <c r="T7" s="7"/>
    </row>
    <row r="8" spans="1:20" ht="14.25">
      <c r="A8" s="15"/>
      <c r="B8" s="16"/>
      <c r="C8" s="11"/>
      <c r="D8" s="15"/>
      <c r="E8" s="15"/>
      <c r="F8" s="15"/>
      <c r="G8" s="15"/>
      <c r="H8" s="15"/>
      <c r="I8" s="69"/>
      <c r="J8" s="15"/>
      <c r="K8" s="16"/>
      <c r="L8" s="11"/>
      <c r="M8" s="15"/>
      <c r="N8" s="15"/>
      <c r="O8" s="15"/>
      <c r="P8" s="15"/>
      <c r="Q8" s="15"/>
      <c r="R8" s="15"/>
      <c r="S8" s="15"/>
      <c r="T8" s="7"/>
    </row>
    <row r="9" spans="1:20" ht="15">
      <c r="A9" s="11"/>
      <c r="B9" s="17">
        <v>200</v>
      </c>
      <c r="C9" s="18" t="s">
        <v>33</v>
      </c>
      <c r="D9" s="15"/>
      <c r="E9" s="17">
        <v>500</v>
      </c>
      <c r="F9" s="18" t="s">
        <v>37</v>
      </c>
      <c r="G9" s="15"/>
      <c r="H9" s="17">
        <v>1000</v>
      </c>
      <c r="I9" s="18" t="s">
        <v>29</v>
      </c>
      <c r="J9" s="11"/>
      <c r="K9" s="17">
        <v>200</v>
      </c>
      <c r="L9" s="18" t="s">
        <v>20</v>
      </c>
      <c r="M9" s="15"/>
      <c r="N9" s="17">
        <v>500</v>
      </c>
      <c r="O9" s="18" t="s">
        <v>37</v>
      </c>
      <c r="P9" s="15"/>
      <c r="Q9" s="17">
        <v>1000</v>
      </c>
      <c r="R9" s="18" t="s">
        <v>29</v>
      </c>
      <c r="S9" s="11"/>
      <c r="T9" s="7"/>
    </row>
    <row r="10" spans="1:20" ht="15">
      <c r="A10" s="29" t="s">
        <v>5</v>
      </c>
      <c r="B10" s="80">
        <f>B9-((B9*B11/100))</f>
        <v>192</v>
      </c>
      <c r="C10" s="81">
        <f>B9+((B9*B11)/100)</f>
        <v>208</v>
      </c>
      <c r="D10" s="15"/>
      <c r="E10" s="80">
        <f>E9-((E9*E11)/100)</f>
        <v>492</v>
      </c>
      <c r="F10" s="81">
        <f>E9+((E9*E11)/100)</f>
        <v>508</v>
      </c>
      <c r="G10" s="15"/>
      <c r="H10" s="80">
        <f>H9-((H9*H11)/100)</f>
        <v>992</v>
      </c>
      <c r="I10" s="81">
        <f>H9+((H9*H11)/100)</f>
        <v>1008</v>
      </c>
      <c r="J10" s="29" t="s">
        <v>5</v>
      </c>
      <c r="K10" s="80">
        <f>K9-((K9*K11/100))</f>
        <v>192</v>
      </c>
      <c r="L10" s="81">
        <f>K9+((K9*K11)/100)</f>
        <v>208</v>
      </c>
      <c r="M10" s="15"/>
      <c r="N10" s="80">
        <f>N9-((N9*N11)/100)</f>
        <v>492</v>
      </c>
      <c r="O10" s="81">
        <f>N9+((N9*N11)/100)</f>
        <v>508</v>
      </c>
      <c r="P10" s="15"/>
      <c r="Q10" s="80">
        <f>Q9-((Q9*Q11)/100)</f>
        <v>992</v>
      </c>
      <c r="R10" s="81">
        <f>Q9+((Q9*Q11)/100)</f>
        <v>1008</v>
      </c>
      <c r="S10" s="11"/>
      <c r="T10" s="7"/>
    </row>
    <row r="11" spans="1:20" ht="15">
      <c r="A11" s="29" t="s">
        <v>6</v>
      </c>
      <c r="B11" s="19">
        <v>4</v>
      </c>
      <c r="C11" s="20"/>
      <c r="D11" s="15"/>
      <c r="E11" s="19">
        <v>1.6</v>
      </c>
      <c r="F11" s="20"/>
      <c r="G11" s="15"/>
      <c r="H11" s="19">
        <v>0.8</v>
      </c>
      <c r="I11" s="20"/>
      <c r="J11" s="29" t="s">
        <v>6</v>
      </c>
      <c r="K11" s="19">
        <v>4</v>
      </c>
      <c r="L11" s="20"/>
      <c r="M11" s="15"/>
      <c r="N11" s="19">
        <v>1.6</v>
      </c>
      <c r="O11" s="20"/>
      <c r="P11" s="15"/>
      <c r="Q11" s="19">
        <v>0.8</v>
      </c>
      <c r="R11" s="20"/>
      <c r="S11" s="11"/>
      <c r="T11" s="7"/>
    </row>
    <row r="12" spans="1:20" ht="15">
      <c r="A12" s="29" t="s">
        <v>7</v>
      </c>
      <c r="B12" s="21">
        <v>1.5</v>
      </c>
      <c r="C12" s="22"/>
      <c r="D12" s="15"/>
      <c r="E12" s="21">
        <v>0.6</v>
      </c>
      <c r="F12" s="22"/>
      <c r="G12" s="15"/>
      <c r="H12" s="21">
        <v>0.3</v>
      </c>
      <c r="I12" s="22"/>
      <c r="J12" s="29" t="s">
        <v>7</v>
      </c>
      <c r="K12" s="21">
        <v>1.5</v>
      </c>
      <c r="L12" s="22"/>
      <c r="M12" s="15"/>
      <c r="N12" s="21">
        <v>0.6</v>
      </c>
      <c r="O12" s="22"/>
      <c r="P12" s="15"/>
      <c r="Q12" s="21">
        <v>0.3</v>
      </c>
      <c r="R12" s="22"/>
      <c r="S12" s="11"/>
      <c r="T12" s="7"/>
    </row>
    <row r="13" spans="1:20" ht="15.75">
      <c r="A13" s="87" t="s">
        <v>43</v>
      </c>
      <c r="B13" s="23"/>
      <c r="C13" s="24"/>
      <c r="D13" s="15"/>
      <c r="E13" s="60"/>
      <c r="F13" s="24"/>
      <c r="G13" s="15"/>
      <c r="H13" s="60"/>
      <c r="I13" s="24"/>
      <c r="J13" s="87" t="s">
        <v>43</v>
      </c>
      <c r="K13" s="23"/>
      <c r="L13" s="24"/>
      <c r="M13" s="15"/>
      <c r="N13" s="60"/>
      <c r="O13" s="24"/>
      <c r="P13" s="15"/>
      <c r="Q13" s="60"/>
      <c r="R13" s="24"/>
      <c r="S13" s="11"/>
      <c r="T13" s="7"/>
    </row>
    <row r="14" spans="1:20" ht="14.25">
      <c r="A14" s="11"/>
      <c r="B14" s="25" t="s">
        <v>12</v>
      </c>
      <c r="C14" s="82"/>
      <c r="D14" s="15"/>
      <c r="E14" s="19" t="s">
        <v>12</v>
      </c>
      <c r="F14" s="82"/>
      <c r="G14" s="15"/>
      <c r="H14" s="19" t="s">
        <v>12</v>
      </c>
      <c r="I14" s="82"/>
      <c r="J14" s="11"/>
      <c r="K14" s="25" t="s">
        <v>12</v>
      </c>
      <c r="L14" s="82"/>
      <c r="M14" s="15"/>
      <c r="N14" s="19" t="s">
        <v>12</v>
      </c>
      <c r="O14" s="82"/>
      <c r="P14" s="15"/>
      <c r="Q14" s="19" t="s">
        <v>12</v>
      </c>
      <c r="R14" s="82"/>
      <c r="S14" s="11"/>
      <c r="T14" s="7"/>
    </row>
    <row r="15" spans="1:20" ht="14.25">
      <c r="A15" s="11"/>
      <c r="B15" s="25" t="s">
        <v>13</v>
      </c>
      <c r="C15" s="82"/>
      <c r="D15" s="15"/>
      <c r="E15" s="19" t="s">
        <v>13</v>
      </c>
      <c r="F15" s="82"/>
      <c r="G15" s="15"/>
      <c r="H15" s="19" t="s">
        <v>13</v>
      </c>
      <c r="I15" s="82"/>
      <c r="J15" s="11"/>
      <c r="K15" s="25" t="s">
        <v>13</v>
      </c>
      <c r="L15" s="82"/>
      <c r="M15" s="15"/>
      <c r="N15" s="19" t="s">
        <v>13</v>
      </c>
      <c r="O15" s="82"/>
      <c r="P15" s="15"/>
      <c r="Q15" s="19" t="s">
        <v>13</v>
      </c>
      <c r="R15" s="82"/>
      <c r="S15" s="11"/>
      <c r="T15" s="7"/>
    </row>
    <row r="16" spans="1:20" ht="14.25">
      <c r="A16" s="11"/>
      <c r="B16" s="25" t="s">
        <v>14</v>
      </c>
      <c r="C16" s="82"/>
      <c r="D16" s="15"/>
      <c r="E16" s="19" t="s">
        <v>14</v>
      </c>
      <c r="F16" s="82"/>
      <c r="G16" s="15"/>
      <c r="H16" s="19" t="s">
        <v>14</v>
      </c>
      <c r="I16" s="82"/>
      <c r="J16" s="11"/>
      <c r="K16" s="25" t="s">
        <v>14</v>
      </c>
      <c r="L16" s="82"/>
      <c r="M16" s="15"/>
      <c r="N16" s="19" t="s">
        <v>14</v>
      </c>
      <c r="O16" s="82"/>
      <c r="P16" s="15"/>
      <c r="Q16" s="19" t="s">
        <v>14</v>
      </c>
      <c r="R16" s="82"/>
      <c r="S16" s="11"/>
      <c r="T16" s="7"/>
    </row>
    <row r="17" spans="1:20" ht="14.25">
      <c r="A17" s="11"/>
      <c r="B17" s="25" t="s">
        <v>15</v>
      </c>
      <c r="C17" s="82"/>
      <c r="D17" s="15"/>
      <c r="E17" s="19" t="s">
        <v>15</v>
      </c>
      <c r="F17" s="82"/>
      <c r="G17" s="15"/>
      <c r="H17" s="19" t="s">
        <v>15</v>
      </c>
      <c r="I17" s="82"/>
      <c r="J17" s="11"/>
      <c r="K17" s="25" t="s">
        <v>15</v>
      </c>
      <c r="L17" s="82"/>
      <c r="M17" s="15"/>
      <c r="N17" s="19" t="s">
        <v>15</v>
      </c>
      <c r="O17" s="82"/>
      <c r="P17" s="15"/>
      <c r="Q17" s="19" t="s">
        <v>15</v>
      </c>
      <c r="R17" s="82"/>
      <c r="S17" s="11"/>
      <c r="T17" s="7"/>
    </row>
    <row r="18" spans="1:20" ht="14.25">
      <c r="A18" s="11"/>
      <c r="B18" s="21"/>
      <c r="C18" s="88"/>
      <c r="D18" s="15"/>
      <c r="E18" s="61"/>
      <c r="F18" s="88"/>
      <c r="G18" s="15"/>
      <c r="H18" s="61"/>
      <c r="I18" s="26"/>
      <c r="J18" s="11"/>
      <c r="K18" s="21"/>
      <c r="L18" s="26"/>
      <c r="M18" s="15"/>
      <c r="N18" s="61"/>
      <c r="O18" s="88"/>
      <c r="P18" s="15"/>
      <c r="Q18" s="61"/>
      <c r="R18" s="26"/>
      <c r="S18" s="11"/>
      <c r="T18" s="7"/>
    </row>
    <row r="19" spans="1:20" ht="14.25">
      <c r="A19" s="11"/>
      <c r="B19" s="27"/>
      <c r="C19" s="15"/>
      <c r="D19" s="15"/>
      <c r="E19" s="15"/>
      <c r="F19" s="15"/>
      <c r="G19" s="15"/>
      <c r="H19" s="15"/>
      <c r="I19" s="15"/>
      <c r="J19" s="11"/>
      <c r="K19" s="27"/>
      <c r="L19" s="15"/>
      <c r="M19" s="15"/>
      <c r="N19" s="15"/>
      <c r="O19" s="15"/>
      <c r="P19" s="15"/>
      <c r="Q19" s="15"/>
      <c r="R19" s="15"/>
      <c r="S19" s="15"/>
      <c r="T19" s="7"/>
    </row>
    <row r="20" spans="1:20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48" t="s">
        <v>75</v>
      </c>
      <c r="H20" s="144"/>
      <c r="I20" s="89" t="e">
        <f>AVERAGE(I14:I17)</f>
        <v>#DIV/0!</v>
      </c>
      <c r="J20" s="145" t="s">
        <v>75</v>
      </c>
      <c r="K20" s="146"/>
      <c r="L20" s="89" t="e">
        <f>(AVERAGE(L14:L17))</f>
        <v>#DIV/0!</v>
      </c>
      <c r="M20" s="148" t="s">
        <v>75</v>
      </c>
      <c r="N20" s="144"/>
      <c r="O20" s="89" t="e">
        <f>AVERAGE(O14:O17)</f>
        <v>#DIV/0!</v>
      </c>
      <c r="P20" s="143" t="s">
        <v>75</v>
      </c>
      <c r="Q20" s="144"/>
      <c r="R20" s="89" t="e">
        <f>AVERAGE(R14:R17)</f>
        <v>#DIV/0!</v>
      </c>
      <c r="S20" s="11"/>
      <c r="T20" s="7"/>
    </row>
    <row r="21" spans="1:20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49" t="s">
        <v>27</v>
      </c>
      <c r="H21" s="150"/>
      <c r="I21" s="90" t="e">
        <f>I20*F7</f>
        <v>#DIV/0!</v>
      </c>
      <c r="J21" s="149" t="s">
        <v>27</v>
      </c>
      <c r="K21" s="150"/>
      <c r="L21" s="90" t="e">
        <f>L20*O7</f>
        <v>#DIV/0!</v>
      </c>
      <c r="M21" s="149" t="s">
        <v>27</v>
      </c>
      <c r="N21" s="150"/>
      <c r="O21" s="90" t="e">
        <f>O20*O7</f>
        <v>#DIV/0!</v>
      </c>
      <c r="P21" s="149" t="s">
        <v>27</v>
      </c>
      <c r="Q21" s="150"/>
      <c r="R21" s="90" t="e">
        <f>R20*O7</f>
        <v>#DIV/0!</v>
      </c>
      <c r="S21" s="11"/>
      <c r="T21" s="7"/>
    </row>
    <row r="22" spans="1:20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48" t="s">
        <v>2</v>
      </c>
      <c r="H22" s="144"/>
      <c r="I22" s="89" t="e">
        <f>(I21-H9)</f>
        <v>#DIV/0!</v>
      </c>
      <c r="J22" s="145" t="s">
        <v>2</v>
      </c>
      <c r="K22" s="146"/>
      <c r="L22" s="89" t="e">
        <f>(L21-K9)</f>
        <v>#DIV/0!</v>
      </c>
      <c r="M22" s="148" t="s">
        <v>2</v>
      </c>
      <c r="N22" s="144"/>
      <c r="O22" s="89" t="e">
        <f>(O21-N9)</f>
        <v>#DIV/0!</v>
      </c>
      <c r="P22" s="143" t="s">
        <v>2</v>
      </c>
      <c r="Q22" s="144"/>
      <c r="R22" s="89" t="e">
        <f>(R21-O9)</f>
        <v>#DIV/0!</v>
      </c>
      <c r="S22" s="11"/>
      <c r="T22" s="7"/>
    </row>
    <row r="23" spans="1:20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48" t="s">
        <v>3</v>
      </c>
      <c r="H23" s="144"/>
      <c r="I23" s="118" t="e">
        <f>((I21-H9)/H9)*100</f>
        <v>#DIV/0!</v>
      </c>
      <c r="J23" s="147" t="s">
        <v>3</v>
      </c>
      <c r="K23" s="152"/>
      <c r="L23" s="118" t="e">
        <f>((L21-K9)/K9)*100</f>
        <v>#DIV/0!</v>
      </c>
      <c r="M23" s="148" t="s">
        <v>3</v>
      </c>
      <c r="N23" s="144"/>
      <c r="O23" s="118" t="e">
        <f>((O21-N9)/N9)*100</f>
        <v>#DIV/0!</v>
      </c>
      <c r="P23" s="143" t="s">
        <v>3</v>
      </c>
      <c r="Q23" s="144"/>
      <c r="R23" s="118" t="e">
        <f>((R21-Q9)/Q9)*100</f>
        <v>#DIV/0!</v>
      </c>
      <c r="S23" s="11"/>
      <c r="T23" s="7"/>
    </row>
    <row r="24" spans="1:20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48" t="s">
        <v>4</v>
      </c>
      <c r="H24" s="144"/>
      <c r="I24" s="89" t="e">
        <f>STDEV(I14:I17)</f>
        <v>#DIV/0!</v>
      </c>
      <c r="J24" s="145" t="s">
        <v>4</v>
      </c>
      <c r="K24" s="146"/>
      <c r="L24" s="89" t="e">
        <f>STDEV(L14:L17)</f>
        <v>#DIV/0!</v>
      </c>
      <c r="M24" s="148" t="s">
        <v>4</v>
      </c>
      <c r="N24" s="144"/>
      <c r="O24" s="89" t="e">
        <f>STDEV(O14:O17)</f>
        <v>#DIV/0!</v>
      </c>
      <c r="P24" s="143" t="s">
        <v>4</v>
      </c>
      <c r="Q24" s="144"/>
      <c r="R24" s="89" t="e">
        <f>STDEV(R14:R17)</f>
        <v>#DIV/0!</v>
      </c>
      <c r="S24" s="11"/>
      <c r="T24" s="7"/>
    </row>
    <row r="25" spans="1:20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48" t="s">
        <v>0</v>
      </c>
      <c r="H25" s="144"/>
      <c r="I25" s="89" t="e">
        <f>I24/I20</f>
        <v>#DIV/0!</v>
      </c>
      <c r="J25" s="145" t="s">
        <v>0</v>
      </c>
      <c r="K25" s="146"/>
      <c r="L25" s="89" t="e">
        <f>L24/L21</f>
        <v>#DIV/0!</v>
      </c>
      <c r="M25" s="148" t="s">
        <v>0</v>
      </c>
      <c r="N25" s="144"/>
      <c r="O25" s="89" t="e">
        <f>O24/O20</f>
        <v>#DIV/0!</v>
      </c>
      <c r="P25" s="143" t="s">
        <v>0</v>
      </c>
      <c r="Q25" s="144"/>
      <c r="R25" s="89" t="e">
        <f>R24/R20</f>
        <v>#DIV/0!</v>
      </c>
      <c r="S25" s="11"/>
      <c r="T25" s="7"/>
    </row>
    <row r="26" spans="1:20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53" t="s">
        <v>1</v>
      </c>
      <c r="H26" s="154"/>
      <c r="I26" s="119" t="e">
        <f>I25*100</f>
        <v>#DIV/0!</v>
      </c>
      <c r="J26" s="30"/>
      <c r="K26" s="29" t="s">
        <v>1</v>
      </c>
      <c r="L26" s="119" t="e">
        <f>L25*100</f>
        <v>#DIV/0!</v>
      </c>
      <c r="M26" s="153" t="s">
        <v>1</v>
      </c>
      <c r="N26" s="154"/>
      <c r="O26" s="119" t="e">
        <f>O25*100</f>
        <v>#DIV/0!</v>
      </c>
      <c r="P26" s="155" t="s">
        <v>1</v>
      </c>
      <c r="Q26" s="154"/>
      <c r="R26" s="119" t="e">
        <f>R25*100</f>
        <v>#DIV/0!</v>
      </c>
      <c r="S26" s="11"/>
      <c r="T26" s="7"/>
    </row>
    <row r="27" spans="1:20" ht="15.75" customHeight="1">
      <c r="A27" s="135" t="s">
        <v>65</v>
      </c>
      <c r="B27" s="124" t="s">
        <v>48</v>
      </c>
      <c r="C27" s="133">
        <v>4</v>
      </c>
      <c r="D27" s="14"/>
      <c r="E27" s="124" t="s">
        <v>48</v>
      </c>
      <c r="F27" s="133">
        <v>1.6</v>
      </c>
      <c r="G27" s="14"/>
      <c r="H27" s="124" t="s">
        <v>48</v>
      </c>
      <c r="I27" s="133">
        <v>0.8</v>
      </c>
      <c r="J27" s="135" t="s">
        <v>65</v>
      </c>
      <c r="K27" s="124" t="s">
        <v>48</v>
      </c>
      <c r="L27" s="133">
        <v>4</v>
      </c>
      <c r="M27" s="14"/>
      <c r="N27" s="124" t="s">
        <v>48</v>
      </c>
      <c r="O27" s="133">
        <v>1.6</v>
      </c>
      <c r="P27" s="14"/>
      <c r="Q27" s="14"/>
      <c r="R27" s="133">
        <v>0.8</v>
      </c>
      <c r="S27" s="11"/>
      <c r="T27" s="7"/>
    </row>
    <row r="28" spans="1:20" ht="15.75" customHeight="1">
      <c r="A28" s="30"/>
      <c r="B28" s="124" t="s">
        <v>1</v>
      </c>
      <c r="C28" s="133">
        <v>1.5</v>
      </c>
      <c r="D28" s="14"/>
      <c r="E28" s="124" t="s">
        <v>1</v>
      </c>
      <c r="F28" s="133">
        <v>0.6</v>
      </c>
      <c r="G28" s="14"/>
      <c r="H28" s="124" t="s">
        <v>1</v>
      </c>
      <c r="I28" s="133">
        <v>0.3</v>
      </c>
      <c r="J28" s="30"/>
      <c r="K28" s="124" t="s">
        <v>1</v>
      </c>
      <c r="L28" s="133">
        <v>1.5</v>
      </c>
      <c r="M28" s="14"/>
      <c r="N28" s="124" t="s">
        <v>1</v>
      </c>
      <c r="O28" s="133">
        <v>0.6</v>
      </c>
      <c r="P28" s="14"/>
      <c r="Q28" s="14"/>
      <c r="R28" s="133">
        <v>0.3</v>
      </c>
      <c r="S28" s="11"/>
      <c r="T28" s="7"/>
    </row>
    <row r="29" spans="1:20" ht="15.75" customHeight="1">
      <c r="A29" s="30"/>
      <c r="B29" s="28"/>
      <c r="C29" s="31"/>
      <c r="D29" s="14"/>
      <c r="E29" s="14"/>
      <c r="F29" s="31"/>
      <c r="G29" s="11"/>
      <c r="H29" s="11"/>
      <c r="I29" s="58"/>
      <c r="J29" s="30"/>
      <c r="K29" s="28"/>
      <c r="L29" s="31"/>
      <c r="M29" s="14"/>
      <c r="N29" s="14"/>
      <c r="O29" s="31"/>
      <c r="P29" s="11"/>
      <c r="Q29" s="11"/>
      <c r="R29" s="11"/>
      <c r="S29" s="11"/>
      <c r="T29" s="7"/>
    </row>
    <row r="30" spans="1:20" ht="15.75" customHeight="1">
      <c r="A30" s="138" t="s">
        <v>74</v>
      </c>
      <c r="B30" s="28" t="s">
        <v>72</v>
      </c>
      <c r="C30" s="31" t="e">
        <f>IF(ABS(C23)&gt;C27,"NON CONFORME","CONFORME")</f>
        <v>#DIV/0!</v>
      </c>
      <c r="D30" s="14"/>
      <c r="E30" s="14"/>
      <c r="F30" s="31" t="e">
        <f>IF(ABS(F23)&gt;F27,"NON CONFORME","CONFORME")</f>
        <v>#DIV/0!</v>
      </c>
      <c r="G30" s="11"/>
      <c r="H30" s="11"/>
      <c r="I30" s="31" t="e">
        <f>IF(ABS(I23)&gt;I27,"NON CONFORME","CONFORME")</f>
        <v>#DIV/0!</v>
      </c>
      <c r="J30" s="138" t="s">
        <v>74</v>
      </c>
      <c r="K30" s="28" t="s">
        <v>72</v>
      </c>
      <c r="L30" s="31" t="e">
        <f>IF(ABS(L23)&gt;L27,"NON CONFORME","CONFORME")</f>
        <v>#DIV/0!</v>
      </c>
      <c r="M30" s="14"/>
      <c r="N30" s="14"/>
      <c r="O30" s="31" t="e">
        <f>IF(ABS(O23)&gt;O27,"NON CONFORME","CONFORME")</f>
        <v>#DIV/0!</v>
      </c>
      <c r="P30" s="11"/>
      <c r="Q30" s="11"/>
      <c r="R30" s="31" t="e">
        <f>IF(ABS(R23)&gt;R27,"NON CONFORME","CONFORME")</f>
        <v>#DIV/0!</v>
      </c>
      <c r="S30" s="11"/>
      <c r="T30" s="7"/>
    </row>
    <row r="31" spans="1:20" ht="15">
      <c r="A31" s="11"/>
      <c r="B31" s="28" t="s">
        <v>73</v>
      </c>
      <c r="C31" s="139" t="e">
        <f>IF(ABS(C26)&gt;C28,"NON CONFORME","CONFORME")</f>
        <v>#DIV/0!</v>
      </c>
      <c r="D31" s="11"/>
      <c r="E31" s="11"/>
      <c r="F31" s="139" t="e">
        <f>IF(ABS(F26)&gt;F28,"NON CONFORME","CONFORME")</f>
        <v>#DIV/0!</v>
      </c>
      <c r="G31" s="11"/>
      <c r="H31" s="11"/>
      <c r="I31" s="139" t="e">
        <f>IF(ABS(I26)&gt;I28,"NON CONFORME","CONFORME")</f>
        <v>#DIV/0!</v>
      </c>
      <c r="J31" s="11"/>
      <c r="K31" s="28" t="s">
        <v>73</v>
      </c>
      <c r="L31" s="139" t="e">
        <f>IF(ABS(L26)&gt;L28,"NON CONFORME","CONFORME")</f>
        <v>#DIV/0!</v>
      </c>
      <c r="M31" s="11"/>
      <c r="N31" s="11"/>
      <c r="O31" s="139" t="e">
        <f>IF(ABS(O26)&gt;O28,"NON CONFORME","CONFORME")</f>
        <v>#DIV/0!</v>
      </c>
      <c r="P31" s="11"/>
      <c r="Q31" s="11"/>
      <c r="R31" s="139" t="e">
        <f>IF(ABS(R26)&gt;R28,"NON CONFORME","CONFORME")</f>
        <v>#DIV/0!</v>
      </c>
      <c r="S31" s="11"/>
      <c r="T31" s="7"/>
    </row>
    <row r="32" spans="1:11" ht="12.75">
      <c r="A32" s="72"/>
      <c r="B32" s="73"/>
      <c r="J32" s="72"/>
      <c r="K32" s="73"/>
    </row>
    <row r="34" ht="12.75">
      <c r="B34" s="129" t="s">
        <v>47</v>
      </c>
    </row>
    <row r="35" spans="1:2" ht="12.75">
      <c r="A35" s="5" t="s">
        <v>45</v>
      </c>
      <c r="B35" s="33">
        <v>1</v>
      </c>
    </row>
    <row r="36" spans="1:2" ht="12.75">
      <c r="A36" s="5" t="s">
        <v>46</v>
      </c>
      <c r="B36" s="33">
        <v>4</v>
      </c>
    </row>
    <row r="37" spans="1:2" ht="12.75">
      <c r="A37" s="5" t="s">
        <v>43</v>
      </c>
      <c r="B37" s="33">
        <v>2</v>
      </c>
    </row>
    <row r="38" spans="1:2" ht="12.75">
      <c r="A38" s="5" t="s">
        <v>48</v>
      </c>
      <c r="B38" s="33">
        <v>2</v>
      </c>
    </row>
    <row r="39" spans="1:2" ht="12.75">
      <c r="A39" s="5" t="s">
        <v>1</v>
      </c>
      <c r="B39" s="33">
        <v>2</v>
      </c>
    </row>
  </sheetData>
  <sheetProtection/>
  <mergeCells count="44">
    <mergeCell ref="D26:E26"/>
    <mergeCell ref="M26:N26"/>
    <mergeCell ref="A25:B25"/>
    <mergeCell ref="D25:E25"/>
    <mergeCell ref="J25:K25"/>
    <mergeCell ref="M25:N25"/>
    <mergeCell ref="G25:H25"/>
    <mergeCell ref="G26:H26"/>
    <mergeCell ref="A23:B23"/>
    <mergeCell ref="D23:E23"/>
    <mergeCell ref="J23:K23"/>
    <mergeCell ref="M23:N23"/>
    <mergeCell ref="G23:H23"/>
    <mergeCell ref="A24:B24"/>
    <mergeCell ref="D24:E24"/>
    <mergeCell ref="J24:K24"/>
    <mergeCell ref="M24:N24"/>
    <mergeCell ref="G24:H24"/>
    <mergeCell ref="A21:B21"/>
    <mergeCell ref="D21:E21"/>
    <mergeCell ref="J21:K21"/>
    <mergeCell ref="M21:N21"/>
    <mergeCell ref="G21:H21"/>
    <mergeCell ref="A22:B22"/>
    <mergeCell ref="D22:E22"/>
    <mergeCell ref="J22:K22"/>
    <mergeCell ref="M22:N22"/>
    <mergeCell ref="G22:H22"/>
    <mergeCell ref="D6:E6"/>
    <mergeCell ref="M6:N6"/>
    <mergeCell ref="B7:C7"/>
    <mergeCell ref="K7:L7"/>
    <mergeCell ref="A20:B20"/>
    <mergeCell ref="D20:E20"/>
    <mergeCell ref="J20:K20"/>
    <mergeCell ref="M20:N20"/>
    <mergeCell ref="G20:H20"/>
    <mergeCell ref="P24:Q24"/>
    <mergeCell ref="P25:Q25"/>
    <mergeCell ref="P26:Q26"/>
    <mergeCell ref="P20:Q20"/>
    <mergeCell ref="P21:Q21"/>
    <mergeCell ref="P22:Q22"/>
    <mergeCell ref="P23:Q23"/>
  </mergeCells>
  <conditionalFormatting sqref="C23 F23 L23 O23 I23 R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L26:L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L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F26:F27 O26:O27 I26:I27 R26:R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F28 O28 I28 R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="70" zoomScaleNormal="70" zoomScalePageLayoutView="0" workbookViewId="0" topLeftCell="A1">
      <selection activeCell="Q20" sqref="Q20:R20"/>
    </sheetView>
  </sheetViews>
  <sheetFormatPr defaultColWidth="11.421875" defaultRowHeight="12.75"/>
  <cols>
    <col min="1" max="1" width="31.140625" style="5" customWidth="1"/>
    <col min="2" max="2" width="14.7109375" style="33" customWidth="1"/>
    <col min="3" max="3" width="14.421875" style="5" customWidth="1"/>
    <col min="4" max="4" width="13.8515625" style="5" customWidth="1"/>
    <col min="5" max="5" width="16.28125" style="5" customWidth="1"/>
    <col min="6" max="6" width="17.7109375" style="5" customWidth="1"/>
    <col min="7" max="7" width="8.28125" style="5" customWidth="1"/>
    <col min="8" max="8" width="17.7109375" style="5" customWidth="1"/>
    <col min="9" max="9" width="18.28125" style="5" customWidth="1"/>
    <col min="10" max="10" width="11.421875" style="5" customWidth="1"/>
    <col min="11" max="11" width="30.57421875" style="5" customWidth="1"/>
    <col min="12" max="12" width="17.00390625" style="33" customWidth="1"/>
    <col min="13" max="13" width="16.57421875" style="5" customWidth="1"/>
    <col min="14" max="14" width="13.00390625" style="5" customWidth="1"/>
    <col min="15" max="15" width="15.421875" style="5" customWidth="1"/>
    <col min="16" max="16" width="15.8515625" style="5" customWidth="1"/>
    <col min="17" max="17" width="8.8515625" style="5" customWidth="1"/>
    <col min="18" max="18" width="16.7109375" style="5" customWidth="1"/>
    <col min="19" max="19" width="18.421875" style="5" customWidth="1"/>
    <col min="20" max="16384" width="11.421875" style="5" customWidth="1"/>
  </cols>
  <sheetData>
    <row r="1" spans="1:20" ht="19.5">
      <c r="A1" s="1" t="s">
        <v>58</v>
      </c>
      <c r="B1" s="57" t="s">
        <v>16</v>
      </c>
      <c r="D1" s="117" t="s">
        <v>64</v>
      </c>
      <c r="E1" s="58"/>
      <c r="F1" s="58"/>
      <c r="G1" s="3"/>
      <c r="H1" s="3"/>
      <c r="I1" s="3"/>
      <c r="J1" s="4"/>
      <c r="K1" s="1" t="s">
        <v>58</v>
      </c>
      <c r="L1" s="57" t="s">
        <v>16</v>
      </c>
      <c r="N1" s="117" t="s">
        <v>64</v>
      </c>
      <c r="O1" s="58"/>
      <c r="P1" s="58"/>
      <c r="Q1" s="3"/>
      <c r="R1" s="3"/>
      <c r="S1" s="3"/>
      <c r="T1" s="4"/>
    </row>
    <row r="2" spans="1:20" ht="19.5">
      <c r="A2" s="6" t="s">
        <v>8</v>
      </c>
      <c r="B2" s="114" t="s">
        <v>59</v>
      </c>
      <c r="C2" s="115" t="s">
        <v>60</v>
      </c>
      <c r="D2" s="3"/>
      <c r="E2" s="3"/>
      <c r="F2" s="116" t="s">
        <v>61</v>
      </c>
      <c r="G2" s="3"/>
      <c r="H2" s="35"/>
      <c r="I2" s="35"/>
      <c r="J2" s="35"/>
      <c r="K2" s="114" t="s">
        <v>59</v>
      </c>
      <c r="L2" s="115" t="s">
        <v>60</v>
      </c>
      <c r="M2" s="3"/>
      <c r="N2" s="3"/>
      <c r="O2" s="116" t="s">
        <v>61</v>
      </c>
      <c r="P2" s="3"/>
      <c r="Q2" s="35"/>
      <c r="R2" s="35"/>
      <c r="S2" s="35"/>
      <c r="T2" s="7"/>
    </row>
    <row r="3" spans="1:20" ht="24.75" customHeight="1">
      <c r="A3" s="1"/>
      <c r="B3" s="117" t="s">
        <v>62</v>
      </c>
      <c r="C3" s="8"/>
      <c r="D3" s="3"/>
      <c r="E3" s="59"/>
      <c r="F3" s="116" t="s">
        <v>63</v>
      </c>
      <c r="G3" s="3"/>
      <c r="H3" s="3"/>
      <c r="I3" s="3"/>
      <c r="J3" s="3"/>
      <c r="K3" s="117" t="s">
        <v>62</v>
      </c>
      <c r="L3" s="8"/>
      <c r="M3" s="3"/>
      <c r="N3" s="59"/>
      <c r="O3" s="116" t="s">
        <v>63</v>
      </c>
      <c r="P3" s="3"/>
      <c r="Q3" s="3"/>
      <c r="R3" s="3"/>
      <c r="S3" s="3"/>
      <c r="T3" s="7"/>
    </row>
    <row r="4" spans="1:20" ht="17.25" customHeight="1">
      <c r="A4" s="28" t="s">
        <v>9</v>
      </c>
      <c r="B4" s="9"/>
      <c r="C4" s="71"/>
      <c r="D4" s="3"/>
      <c r="E4" s="28" t="s">
        <v>71</v>
      </c>
      <c r="F4" s="85"/>
      <c r="G4" s="11"/>
      <c r="H4" s="11"/>
      <c r="I4" s="11"/>
      <c r="J4" s="7"/>
      <c r="K4" s="28" t="s">
        <v>9</v>
      </c>
      <c r="L4" s="9"/>
      <c r="M4" s="71"/>
      <c r="N4" s="3"/>
      <c r="O4" s="28" t="s">
        <v>71</v>
      </c>
      <c r="P4" s="85"/>
      <c r="Q4" s="11"/>
      <c r="R4" s="11"/>
      <c r="S4" s="11"/>
      <c r="T4" s="7"/>
    </row>
    <row r="5" spans="1:20" ht="17.25" customHeight="1">
      <c r="A5" s="28" t="s">
        <v>10</v>
      </c>
      <c r="B5" s="12"/>
      <c r="C5" s="71"/>
      <c r="D5" s="127"/>
      <c r="E5" s="126"/>
      <c r="F5" s="85"/>
      <c r="G5" s="11"/>
      <c r="H5" s="11"/>
      <c r="I5" s="11"/>
      <c r="J5" s="7"/>
      <c r="K5" s="28" t="s">
        <v>10</v>
      </c>
      <c r="L5" s="12"/>
      <c r="M5" s="71"/>
      <c r="N5" s="127"/>
      <c r="O5" s="126"/>
      <c r="P5" s="85"/>
      <c r="Q5" s="11"/>
      <c r="R5" s="11"/>
      <c r="S5" s="11"/>
      <c r="T5" s="7"/>
    </row>
    <row r="6" spans="1:20" ht="17.25" customHeight="1">
      <c r="A6" s="28" t="s">
        <v>11</v>
      </c>
      <c r="B6" s="10"/>
      <c r="C6" s="71"/>
      <c r="D6" s="3"/>
      <c r="E6" s="28" t="s">
        <v>26</v>
      </c>
      <c r="F6" s="85"/>
      <c r="G6" s="113" t="s">
        <v>57</v>
      </c>
      <c r="H6" s="113"/>
      <c r="I6" s="11"/>
      <c r="J6" s="7"/>
      <c r="K6" s="28" t="s">
        <v>11</v>
      </c>
      <c r="L6" s="10"/>
      <c r="M6" s="71"/>
      <c r="N6" s="3"/>
      <c r="O6" s="28" t="s">
        <v>35</v>
      </c>
      <c r="P6" s="85"/>
      <c r="Q6" s="113" t="s">
        <v>57</v>
      </c>
      <c r="R6" s="113"/>
      <c r="S6" s="11"/>
      <c r="T6" s="7"/>
    </row>
    <row r="7" spans="1:20" ht="29.25" customHeight="1">
      <c r="A7" s="13" t="s">
        <v>17</v>
      </c>
      <c r="B7" s="141" t="s">
        <v>31</v>
      </c>
      <c r="C7" s="142"/>
      <c r="D7" s="11"/>
      <c r="E7" s="14" t="s">
        <v>28</v>
      </c>
      <c r="F7" s="83"/>
      <c r="G7" s="11"/>
      <c r="H7" s="11"/>
      <c r="I7" s="11"/>
      <c r="J7" s="7"/>
      <c r="K7" s="13" t="s">
        <v>17</v>
      </c>
      <c r="L7" s="141" t="s">
        <v>30</v>
      </c>
      <c r="M7" s="142"/>
      <c r="N7" s="11"/>
      <c r="O7" s="14" t="s">
        <v>28</v>
      </c>
      <c r="P7" s="83"/>
      <c r="Q7" s="11"/>
      <c r="R7" s="11"/>
      <c r="S7" s="11"/>
      <c r="T7" s="7"/>
    </row>
    <row r="8" spans="1:20" ht="14.25">
      <c r="A8" s="15"/>
      <c r="B8" s="16"/>
      <c r="C8" s="11"/>
      <c r="D8" s="15"/>
      <c r="E8" s="15"/>
      <c r="F8" s="15"/>
      <c r="G8" s="15"/>
      <c r="H8" s="15"/>
      <c r="I8" s="15"/>
      <c r="J8" s="7"/>
      <c r="K8" s="15"/>
      <c r="L8" s="16"/>
      <c r="M8" s="11"/>
      <c r="N8" s="15"/>
      <c r="O8" s="15"/>
      <c r="P8" s="15"/>
      <c r="Q8" s="15"/>
      <c r="R8" s="15"/>
      <c r="S8" s="15"/>
      <c r="T8" s="7"/>
    </row>
    <row r="9" spans="1:20" ht="15">
      <c r="A9" s="11"/>
      <c r="B9" s="17">
        <v>1000</v>
      </c>
      <c r="C9" s="18" t="s">
        <v>29</v>
      </c>
      <c r="D9" s="15"/>
      <c r="E9" s="17">
        <v>2500</v>
      </c>
      <c r="F9" s="18" t="s">
        <v>51</v>
      </c>
      <c r="G9" s="15"/>
      <c r="H9" s="17">
        <v>5000</v>
      </c>
      <c r="I9" s="18" t="s">
        <v>52</v>
      </c>
      <c r="J9" s="7"/>
      <c r="K9" s="11"/>
      <c r="L9" s="17">
        <v>1000</v>
      </c>
      <c r="M9" s="18" t="s">
        <v>29</v>
      </c>
      <c r="N9" s="15"/>
      <c r="O9" s="17">
        <v>2500</v>
      </c>
      <c r="P9" s="18" t="s">
        <v>53</v>
      </c>
      <c r="Q9" s="15"/>
      <c r="R9" s="17">
        <v>5000</v>
      </c>
      <c r="S9" s="18" t="s">
        <v>54</v>
      </c>
      <c r="T9" s="7"/>
    </row>
    <row r="10" spans="1:20" ht="15">
      <c r="A10" s="29" t="s">
        <v>5</v>
      </c>
      <c r="B10" s="80">
        <f>B9-((B9*B11)/100)</f>
        <v>960</v>
      </c>
      <c r="C10" s="81">
        <f>B9+((B9*B11)/100)</f>
        <v>1040</v>
      </c>
      <c r="D10" s="97"/>
      <c r="E10" s="80">
        <f>E9-((E9*E11)/100)</f>
        <v>2460</v>
      </c>
      <c r="F10" s="81">
        <f>E9+((E9*E11)/100)</f>
        <v>2540</v>
      </c>
      <c r="G10" s="97"/>
      <c r="H10" s="80">
        <f>H9-((H9*H11)/100)</f>
        <v>4960</v>
      </c>
      <c r="I10" s="81">
        <f>H9+((H9*H11)/100)</f>
        <v>5040</v>
      </c>
      <c r="J10" s="111"/>
      <c r="K10" s="112" t="s">
        <v>5</v>
      </c>
      <c r="L10" s="80">
        <f>L9-((L9*L11)/100)</f>
        <v>960</v>
      </c>
      <c r="M10" s="81">
        <f>L9+((L9*L11)/100)</f>
        <v>1040</v>
      </c>
      <c r="N10" s="97"/>
      <c r="O10" s="80">
        <f>O9-((O9*O11)/100)</f>
        <v>2460</v>
      </c>
      <c r="P10" s="81">
        <f>O9+((O9*O11)/100)</f>
        <v>2540</v>
      </c>
      <c r="Q10" s="97"/>
      <c r="R10" s="80">
        <f>R9-((R9*R11)/100)</f>
        <v>4960</v>
      </c>
      <c r="S10" s="81">
        <f>R9+((R9*R11)/100)</f>
        <v>5040</v>
      </c>
      <c r="T10" s="7"/>
    </row>
    <row r="11" spans="1:20" ht="15">
      <c r="A11" s="29" t="s">
        <v>6</v>
      </c>
      <c r="B11" s="19">
        <v>4</v>
      </c>
      <c r="C11" s="20"/>
      <c r="D11" s="15"/>
      <c r="E11" s="19">
        <v>1.6</v>
      </c>
      <c r="F11" s="20"/>
      <c r="G11" s="15"/>
      <c r="H11" s="19">
        <v>0.8</v>
      </c>
      <c r="I11" s="20"/>
      <c r="J11" s="7"/>
      <c r="K11" s="29" t="s">
        <v>6</v>
      </c>
      <c r="L11" s="19">
        <v>4</v>
      </c>
      <c r="M11" s="20"/>
      <c r="N11" s="15"/>
      <c r="O11" s="19">
        <v>1.6</v>
      </c>
      <c r="P11" s="20"/>
      <c r="Q11" s="15"/>
      <c r="R11" s="19">
        <v>0.8</v>
      </c>
      <c r="S11" s="20"/>
      <c r="T11" s="7"/>
    </row>
    <row r="12" spans="1:20" ht="15">
      <c r="A12" s="29" t="s">
        <v>7</v>
      </c>
      <c r="B12" s="21">
        <v>1.5</v>
      </c>
      <c r="C12" s="22"/>
      <c r="D12" s="15"/>
      <c r="E12" s="21">
        <v>0.6</v>
      </c>
      <c r="F12" s="22"/>
      <c r="G12" s="15"/>
      <c r="H12" s="21">
        <v>0.3</v>
      </c>
      <c r="I12" s="22"/>
      <c r="J12" s="7"/>
      <c r="K12" s="29" t="s">
        <v>7</v>
      </c>
      <c r="L12" s="21">
        <v>1.5</v>
      </c>
      <c r="M12" s="22"/>
      <c r="N12" s="15"/>
      <c r="O12" s="21">
        <v>0.6</v>
      </c>
      <c r="P12" s="22"/>
      <c r="Q12" s="15"/>
      <c r="R12" s="21">
        <v>0.3</v>
      </c>
      <c r="S12" s="22"/>
      <c r="T12" s="7"/>
    </row>
    <row r="13" spans="1:20" ht="15.75">
      <c r="A13" s="87" t="s">
        <v>43</v>
      </c>
      <c r="B13" s="23"/>
      <c r="C13" s="24"/>
      <c r="D13" s="15"/>
      <c r="E13" s="60"/>
      <c r="F13" s="24"/>
      <c r="G13" s="15"/>
      <c r="H13" s="60"/>
      <c r="I13" s="24"/>
      <c r="J13" s="7"/>
      <c r="K13" s="87" t="s">
        <v>43</v>
      </c>
      <c r="L13" s="23"/>
      <c r="M13" s="24"/>
      <c r="N13" s="15"/>
      <c r="O13" s="60"/>
      <c r="P13" s="24"/>
      <c r="Q13" s="15"/>
      <c r="R13" s="60"/>
      <c r="S13" s="24"/>
      <c r="T13" s="7"/>
    </row>
    <row r="14" spans="1:20" ht="14.25">
      <c r="A14" s="11"/>
      <c r="B14" s="25" t="s">
        <v>12</v>
      </c>
      <c r="C14" s="82"/>
      <c r="D14" s="15"/>
      <c r="E14" s="19" t="s">
        <v>12</v>
      </c>
      <c r="F14" s="98"/>
      <c r="G14" s="15"/>
      <c r="H14" s="19" t="s">
        <v>12</v>
      </c>
      <c r="I14" s="98"/>
      <c r="J14" s="7"/>
      <c r="K14" s="11"/>
      <c r="L14" s="25" t="s">
        <v>12</v>
      </c>
      <c r="M14" s="82"/>
      <c r="N14" s="15"/>
      <c r="O14" s="19" t="s">
        <v>12</v>
      </c>
      <c r="P14" s="98"/>
      <c r="Q14" s="15"/>
      <c r="R14" s="19" t="s">
        <v>12</v>
      </c>
      <c r="S14" s="98"/>
      <c r="T14" s="7"/>
    </row>
    <row r="15" spans="1:20" ht="14.25">
      <c r="A15" s="11"/>
      <c r="B15" s="25" t="s">
        <v>13</v>
      </c>
      <c r="C15" s="82"/>
      <c r="D15" s="15"/>
      <c r="E15" s="19" t="s">
        <v>13</v>
      </c>
      <c r="F15" s="98"/>
      <c r="G15" s="15"/>
      <c r="H15" s="19" t="s">
        <v>13</v>
      </c>
      <c r="I15" s="98"/>
      <c r="J15" s="7"/>
      <c r="K15" s="11"/>
      <c r="L15" s="25" t="s">
        <v>13</v>
      </c>
      <c r="M15" s="82"/>
      <c r="N15" s="15"/>
      <c r="O15" s="19" t="s">
        <v>13</v>
      </c>
      <c r="P15" s="98"/>
      <c r="Q15" s="15"/>
      <c r="R15" s="19" t="s">
        <v>13</v>
      </c>
      <c r="S15" s="98"/>
      <c r="T15" s="7"/>
    </row>
    <row r="16" spans="1:20" ht="14.25">
      <c r="A16" s="11"/>
      <c r="B16" s="25" t="s">
        <v>14</v>
      </c>
      <c r="C16" s="82"/>
      <c r="D16" s="15"/>
      <c r="E16" s="19" t="s">
        <v>14</v>
      </c>
      <c r="F16" s="98"/>
      <c r="G16" s="15"/>
      <c r="H16" s="19" t="s">
        <v>14</v>
      </c>
      <c r="I16" s="98"/>
      <c r="J16" s="7"/>
      <c r="K16" s="11"/>
      <c r="L16" s="25" t="s">
        <v>14</v>
      </c>
      <c r="M16" s="82"/>
      <c r="N16" s="15"/>
      <c r="O16" s="19" t="s">
        <v>14</v>
      </c>
      <c r="P16" s="98"/>
      <c r="Q16" s="15"/>
      <c r="R16" s="19" t="s">
        <v>14</v>
      </c>
      <c r="S16" s="98"/>
      <c r="T16" s="7"/>
    </row>
    <row r="17" spans="1:20" ht="14.25">
      <c r="A17" s="11"/>
      <c r="B17" s="25" t="s">
        <v>15</v>
      </c>
      <c r="C17" s="82"/>
      <c r="D17" s="15"/>
      <c r="E17" s="19" t="s">
        <v>15</v>
      </c>
      <c r="F17" s="98"/>
      <c r="G17" s="15"/>
      <c r="H17" s="19" t="s">
        <v>15</v>
      </c>
      <c r="I17" s="98"/>
      <c r="J17" s="7"/>
      <c r="K17" s="11"/>
      <c r="L17" s="25" t="s">
        <v>15</v>
      </c>
      <c r="M17" s="82"/>
      <c r="N17" s="15"/>
      <c r="O17" s="19" t="s">
        <v>15</v>
      </c>
      <c r="P17" s="98"/>
      <c r="Q17" s="15"/>
      <c r="R17" s="19" t="s">
        <v>15</v>
      </c>
      <c r="S17" s="98"/>
      <c r="T17" s="7"/>
    </row>
    <row r="18" spans="1:20" ht="14.25">
      <c r="A18" s="11"/>
      <c r="B18" s="21"/>
      <c r="C18" s="26"/>
      <c r="D18" s="15"/>
      <c r="E18" s="61"/>
      <c r="F18" s="26"/>
      <c r="G18" s="15"/>
      <c r="H18" s="61"/>
      <c r="I18" s="26"/>
      <c r="J18" s="7"/>
      <c r="K18" s="11"/>
      <c r="L18" s="21"/>
      <c r="M18" s="26"/>
      <c r="N18" s="15"/>
      <c r="O18" s="61"/>
      <c r="P18" s="26"/>
      <c r="Q18" s="15"/>
      <c r="R18" s="61"/>
      <c r="S18" s="26"/>
      <c r="T18" s="7"/>
    </row>
    <row r="19" spans="1:20" ht="14.25">
      <c r="A19" s="11"/>
      <c r="B19" s="27"/>
      <c r="C19" s="15"/>
      <c r="D19" s="15"/>
      <c r="E19" s="15"/>
      <c r="F19" s="15"/>
      <c r="G19" s="15"/>
      <c r="H19" s="15"/>
      <c r="I19" s="15"/>
      <c r="J19" s="7"/>
      <c r="K19" s="11"/>
      <c r="L19" s="27"/>
      <c r="M19" s="15"/>
      <c r="N19" s="15"/>
      <c r="O19" s="15"/>
      <c r="P19" s="15"/>
      <c r="Q19" s="15"/>
      <c r="R19" s="15"/>
      <c r="S19" s="15"/>
      <c r="T19" s="7"/>
    </row>
    <row r="20" spans="1:20" ht="15.75" customHeight="1">
      <c r="A20" s="145" t="s">
        <v>75</v>
      </c>
      <c r="B20" s="146"/>
      <c r="C20" s="89" t="e">
        <f>(AVERAGE(C14:C17))</f>
        <v>#DIV/0!</v>
      </c>
      <c r="D20" s="148" t="s">
        <v>75</v>
      </c>
      <c r="E20" s="144"/>
      <c r="F20" s="89" t="e">
        <f>AVERAGE(F14:F17)</f>
        <v>#DIV/0!</v>
      </c>
      <c r="G20" s="143" t="s">
        <v>75</v>
      </c>
      <c r="H20" s="144"/>
      <c r="I20" s="89" t="e">
        <f>AVERAGE(I14:I17)</f>
        <v>#DIV/0!</v>
      </c>
      <c r="J20" s="7"/>
      <c r="K20" s="145" t="s">
        <v>75</v>
      </c>
      <c r="L20" s="146"/>
      <c r="M20" s="89" t="e">
        <f>(AVERAGE(M14:M17))</f>
        <v>#DIV/0!</v>
      </c>
      <c r="N20" s="148" t="s">
        <v>75</v>
      </c>
      <c r="O20" s="144"/>
      <c r="P20" s="89" t="e">
        <f>AVERAGE(P14:P17)</f>
        <v>#DIV/0!</v>
      </c>
      <c r="Q20" s="148" t="s">
        <v>75</v>
      </c>
      <c r="R20" s="144"/>
      <c r="S20" s="89" t="e">
        <f>AVERAGE(S14:S17)</f>
        <v>#DIV/0!</v>
      </c>
      <c r="T20" s="7"/>
    </row>
    <row r="21" spans="1:20" ht="33.75" customHeight="1">
      <c r="A21" s="149" t="s">
        <v>27</v>
      </c>
      <c r="B21" s="150"/>
      <c r="C21" s="90" t="e">
        <f>C20*F7</f>
        <v>#DIV/0!</v>
      </c>
      <c r="D21" s="149" t="s">
        <v>27</v>
      </c>
      <c r="E21" s="150"/>
      <c r="F21" s="90" t="e">
        <f>F20*F7</f>
        <v>#DIV/0!</v>
      </c>
      <c r="G21" s="149" t="s">
        <v>27</v>
      </c>
      <c r="H21" s="150"/>
      <c r="I21" s="90" t="e">
        <f>I20*F7</f>
        <v>#DIV/0!</v>
      </c>
      <c r="J21" s="7"/>
      <c r="K21" s="149" t="s">
        <v>27</v>
      </c>
      <c r="L21" s="150"/>
      <c r="M21" s="90" t="e">
        <f>M20*P7</f>
        <v>#DIV/0!</v>
      </c>
      <c r="N21" s="149" t="s">
        <v>27</v>
      </c>
      <c r="O21" s="150"/>
      <c r="P21" s="90" t="e">
        <f>P20*P7</f>
        <v>#DIV/0!</v>
      </c>
      <c r="Q21" s="149" t="s">
        <v>27</v>
      </c>
      <c r="R21" s="150"/>
      <c r="S21" s="90" t="e">
        <f>S20*S7</f>
        <v>#DIV/0!</v>
      </c>
      <c r="T21" s="7"/>
    </row>
    <row r="22" spans="1:20" ht="15.75" customHeight="1">
      <c r="A22" s="145" t="s">
        <v>2</v>
      </c>
      <c r="B22" s="146"/>
      <c r="C22" s="89" t="e">
        <f>(C21-B9)</f>
        <v>#DIV/0!</v>
      </c>
      <c r="D22" s="148" t="s">
        <v>2</v>
      </c>
      <c r="E22" s="144"/>
      <c r="F22" s="89" t="e">
        <f>(F21-E9)</f>
        <v>#DIV/0!</v>
      </c>
      <c r="G22" s="143" t="s">
        <v>2</v>
      </c>
      <c r="H22" s="144"/>
      <c r="I22" s="89" t="e">
        <f>(I21-H9)</f>
        <v>#DIV/0!</v>
      </c>
      <c r="J22" s="7"/>
      <c r="K22" s="145" t="s">
        <v>2</v>
      </c>
      <c r="L22" s="146"/>
      <c r="M22" s="89" t="e">
        <f>(M21-L9)</f>
        <v>#DIV/0!</v>
      </c>
      <c r="N22" s="148" t="s">
        <v>2</v>
      </c>
      <c r="O22" s="144"/>
      <c r="P22" s="89" t="e">
        <f>(P21-O9)</f>
        <v>#DIV/0!</v>
      </c>
      <c r="Q22" s="148" t="s">
        <v>2</v>
      </c>
      <c r="R22" s="144"/>
      <c r="S22" s="89" t="e">
        <f>(S21-R9)</f>
        <v>#DIV/0!</v>
      </c>
      <c r="T22" s="7"/>
    </row>
    <row r="23" spans="1:20" ht="15.75" customHeight="1">
      <c r="A23" s="147" t="s">
        <v>3</v>
      </c>
      <c r="B23" s="152"/>
      <c r="C23" s="118" t="e">
        <f>((C21-B9)/B9)*100</f>
        <v>#DIV/0!</v>
      </c>
      <c r="D23" s="148" t="s">
        <v>3</v>
      </c>
      <c r="E23" s="144"/>
      <c r="F23" s="118" t="e">
        <f>((F21-E9)/E9)*100</f>
        <v>#DIV/0!</v>
      </c>
      <c r="G23" s="143" t="s">
        <v>3</v>
      </c>
      <c r="H23" s="144"/>
      <c r="I23" s="118" t="e">
        <f>((I21-H9)/H9)*100</f>
        <v>#DIV/0!</v>
      </c>
      <c r="J23" s="7"/>
      <c r="K23" s="147" t="s">
        <v>3</v>
      </c>
      <c r="L23" s="152"/>
      <c r="M23" s="118" t="e">
        <f>((M21-L9)/L9)*100</f>
        <v>#DIV/0!</v>
      </c>
      <c r="N23" s="148" t="s">
        <v>3</v>
      </c>
      <c r="O23" s="144"/>
      <c r="P23" s="118" t="e">
        <f>((P21-O9)/O9)*100</f>
        <v>#DIV/0!</v>
      </c>
      <c r="Q23" s="148" t="s">
        <v>3</v>
      </c>
      <c r="R23" s="144"/>
      <c r="S23" s="118" t="e">
        <f>((S21-R9)/R9)*100</f>
        <v>#DIV/0!</v>
      </c>
      <c r="T23" s="7"/>
    </row>
    <row r="24" spans="1:20" ht="15.75" customHeight="1">
      <c r="A24" s="145" t="s">
        <v>4</v>
      </c>
      <c r="B24" s="146"/>
      <c r="C24" s="89" t="e">
        <f>STDEV(C14:C17)</f>
        <v>#DIV/0!</v>
      </c>
      <c r="D24" s="148" t="s">
        <v>4</v>
      </c>
      <c r="E24" s="144"/>
      <c r="F24" s="89" t="e">
        <f>STDEV(F14:F17)</f>
        <v>#DIV/0!</v>
      </c>
      <c r="G24" s="143" t="s">
        <v>4</v>
      </c>
      <c r="H24" s="144"/>
      <c r="I24" s="89" t="e">
        <f>STDEV(I14:I17)</f>
        <v>#DIV/0!</v>
      </c>
      <c r="J24" s="7"/>
      <c r="K24" s="145" t="s">
        <v>4</v>
      </c>
      <c r="L24" s="146"/>
      <c r="M24" s="89" t="e">
        <f>STDEV(M14:M17)</f>
        <v>#DIV/0!</v>
      </c>
      <c r="N24" s="148" t="s">
        <v>4</v>
      </c>
      <c r="O24" s="144"/>
      <c r="P24" s="89" t="e">
        <f>STDEV(P14:P17)</f>
        <v>#DIV/0!</v>
      </c>
      <c r="Q24" s="148" t="s">
        <v>4</v>
      </c>
      <c r="R24" s="144"/>
      <c r="S24" s="89" t="e">
        <f>STDEV(S14:S17)</f>
        <v>#DIV/0!</v>
      </c>
      <c r="T24" s="7"/>
    </row>
    <row r="25" spans="1:20" ht="15.75" customHeight="1">
      <c r="A25" s="145" t="s">
        <v>0</v>
      </c>
      <c r="B25" s="146"/>
      <c r="C25" s="89" t="e">
        <f>C24/C21</f>
        <v>#DIV/0!</v>
      </c>
      <c r="D25" s="148" t="s">
        <v>0</v>
      </c>
      <c r="E25" s="144"/>
      <c r="F25" s="89" t="e">
        <f>F24/F20</f>
        <v>#DIV/0!</v>
      </c>
      <c r="G25" s="143" t="s">
        <v>0</v>
      </c>
      <c r="H25" s="144"/>
      <c r="I25" s="89" t="e">
        <f>I24/I20</f>
        <v>#DIV/0!</v>
      </c>
      <c r="J25" s="7"/>
      <c r="K25" s="145" t="s">
        <v>0</v>
      </c>
      <c r="L25" s="146"/>
      <c r="M25" s="89" t="e">
        <f>M24/M21</f>
        <v>#DIV/0!</v>
      </c>
      <c r="N25" s="148" t="s">
        <v>0</v>
      </c>
      <c r="O25" s="144"/>
      <c r="P25" s="89" t="e">
        <f>P24/P20</f>
        <v>#DIV/0!</v>
      </c>
      <c r="Q25" s="148" t="s">
        <v>0</v>
      </c>
      <c r="R25" s="144"/>
      <c r="S25" s="89" t="e">
        <f>S24/S20</f>
        <v>#DIV/0!</v>
      </c>
      <c r="T25" s="7"/>
    </row>
    <row r="26" spans="1:20" ht="15.75" customHeight="1">
      <c r="A26" s="30"/>
      <c r="B26" s="29" t="s">
        <v>1</v>
      </c>
      <c r="C26" s="119" t="e">
        <f>C25*100</f>
        <v>#DIV/0!</v>
      </c>
      <c r="D26" s="153" t="s">
        <v>1</v>
      </c>
      <c r="E26" s="154"/>
      <c r="F26" s="119" t="e">
        <f>F25*100</f>
        <v>#DIV/0!</v>
      </c>
      <c r="G26" s="155" t="s">
        <v>1</v>
      </c>
      <c r="H26" s="154"/>
      <c r="I26" s="119" t="e">
        <f>I25*100</f>
        <v>#DIV/0!</v>
      </c>
      <c r="J26" s="7"/>
      <c r="K26" s="30"/>
      <c r="L26" s="29" t="s">
        <v>1</v>
      </c>
      <c r="M26" s="119" t="e">
        <f>M25*100</f>
        <v>#DIV/0!</v>
      </c>
      <c r="N26" s="153" t="s">
        <v>1</v>
      </c>
      <c r="O26" s="154"/>
      <c r="P26" s="119" t="e">
        <f>P25*100</f>
        <v>#DIV/0!</v>
      </c>
      <c r="Q26" s="153" t="s">
        <v>1</v>
      </c>
      <c r="R26" s="154"/>
      <c r="S26" s="119" t="e">
        <f>S25*100</f>
        <v>#DIV/0!</v>
      </c>
      <c r="T26" s="7"/>
    </row>
    <row r="27" spans="1:20" ht="15.75" customHeight="1">
      <c r="A27" s="135" t="s">
        <v>65</v>
      </c>
      <c r="B27" s="124" t="s">
        <v>48</v>
      </c>
      <c r="C27" s="133">
        <v>4</v>
      </c>
      <c r="D27" s="14"/>
      <c r="E27" s="124" t="s">
        <v>48</v>
      </c>
      <c r="F27" s="133">
        <v>1.6</v>
      </c>
      <c r="G27" s="14"/>
      <c r="H27" s="124" t="s">
        <v>48</v>
      </c>
      <c r="I27" s="133">
        <v>0.8</v>
      </c>
      <c r="J27" s="7"/>
      <c r="K27" s="135" t="s">
        <v>65</v>
      </c>
      <c r="L27" s="124" t="s">
        <v>48</v>
      </c>
      <c r="M27" s="133">
        <v>4</v>
      </c>
      <c r="N27" s="14"/>
      <c r="O27" s="124" t="s">
        <v>48</v>
      </c>
      <c r="P27" s="133">
        <v>1.6</v>
      </c>
      <c r="Q27" s="14"/>
      <c r="R27" s="124" t="s">
        <v>48</v>
      </c>
      <c r="S27" s="133">
        <v>0.8</v>
      </c>
      <c r="T27" s="7"/>
    </row>
    <row r="28" spans="1:20" ht="15.75" customHeight="1">
      <c r="A28" s="30"/>
      <c r="B28" s="124" t="s">
        <v>1</v>
      </c>
      <c r="C28" s="133">
        <v>1.5</v>
      </c>
      <c r="D28" s="14"/>
      <c r="E28" s="124" t="s">
        <v>1</v>
      </c>
      <c r="F28" s="133">
        <v>0.6</v>
      </c>
      <c r="G28" s="14"/>
      <c r="H28" s="124" t="s">
        <v>1</v>
      </c>
      <c r="I28" s="133">
        <v>0.3</v>
      </c>
      <c r="J28" s="7"/>
      <c r="K28" s="30"/>
      <c r="L28" s="124" t="s">
        <v>1</v>
      </c>
      <c r="M28" s="133">
        <v>1.5</v>
      </c>
      <c r="N28" s="14"/>
      <c r="O28" s="124" t="s">
        <v>1</v>
      </c>
      <c r="P28" s="133">
        <v>0.6</v>
      </c>
      <c r="Q28" s="14"/>
      <c r="R28" s="124" t="s">
        <v>1</v>
      </c>
      <c r="S28" s="133">
        <v>0.3</v>
      </c>
      <c r="T28" s="7"/>
    </row>
    <row r="29" spans="1:20" ht="14.25">
      <c r="A29" s="11"/>
      <c r="B29" s="32"/>
      <c r="C29" s="11"/>
      <c r="D29" s="11"/>
      <c r="E29" s="11"/>
      <c r="F29" s="99"/>
      <c r="G29" s="11"/>
      <c r="H29" s="11"/>
      <c r="I29" s="11"/>
      <c r="J29" s="7"/>
      <c r="K29" s="11"/>
      <c r="L29" s="32"/>
      <c r="M29" s="11"/>
      <c r="N29" s="11"/>
      <c r="O29" s="11"/>
      <c r="P29" s="11"/>
      <c r="Q29" s="11"/>
      <c r="R29" s="11"/>
      <c r="S29" s="11"/>
      <c r="T29" s="7"/>
    </row>
    <row r="30" spans="1:20" ht="15">
      <c r="A30" s="138" t="s">
        <v>74</v>
      </c>
      <c r="B30" s="28" t="s">
        <v>72</v>
      </c>
      <c r="C30" s="139" t="e">
        <f>IF(ABS(C23)&gt;C27,"NON CONFORME","CONFORME")</f>
        <v>#DIV/0!</v>
      </c>
      <c r="D30" s="11"/>
      <c r="E30" s="11"/>
      <c r="F30" s="139" t="e">
        <f>IF(ABS(F23)&gt;F27,"NON CONFORME","CONFORME")</f>
        <v>#DIV/0!</v>
      </c>
      <c r="G30" s="11"/>
      <c r="H30" s="11"/>
      <c r="I30" s="139" t="e">
        <f>IF(ABS(I23)&gt;I27,"NON CONFORME","CONFORME")</f>
        <v>#DIV/0!</v>
      </c>
      <c r="J30" s="7"/>
      <c r="K30" s="138" t="s">
        <v>74</v>
      </c>
      <c r="L30" s="28" t="s">
        <v>72</v>
      </c>
      <c r="M30" s="139" t="e">
        <f>IF(ABS(M23)&gt;M27,"NON CONFORME","CONFORME")</f>
        <v>#DIV/0!</v>
      </c>
      <c r="N30" s="11"/>
      <c r="O30" s="11"/>
      <c r="P30" s="139" t="e">
        <f>IF(ABS(P23)&gt;P27,"NON CONFORME","CONFORME")</f>
        <v>#DIV/0!</v>
      </c>
      <c r="Q30" s="11"/>
      <c r="R30" s="11"/>
      <c r="S30" s="139" t="e">
        <f>IF(ABS(S23)&gt;S27,"NON CONFORME","CONFORME")</f>
        <v>#DIV/0!</v>
      </c>
      <c r="T30" s="7"/>
    </row>
    <row r="31" spans="1:20" ht="15">
      <c r="A31" s="11"/>
      <c r="B31" s="28" t="s">
        <v>73</v>
      </c>
      <c r="C31" s="129" t="e">
        <f>IF(ABS(C26)&gt;C28,"NON CONFORME","CONFORME")</f>
        <v>#DIV/0!</v>
      </c>
      <c r="D31" s="11"/>
      <c r="E31" s="11"/>
      <c r="F31" s="129" t="e">
        <f>IF(ABS(F26)&gt;F28,"NON CONFORME","CONFORME")</f>
        <v>#DIV/0!</v>
      </c>
      <c r="G31" s="11"/>
      <c r="H31" s="11"/>
      <c r="I31" s="129" t="e">
        <f>IF(ABS(I26)&gt;I28,"NON CONFORME","CONFORME")</f>
        <v>#DIV/0!</v>
      </c>
      <c r="J31" s="7"/>
      <c r="K31" s="72"/>
      <c r="L31" s="28" t="s">
        <v>73</v>
      </c>
      <c r="M31" s="129" t="e">
        <f>IF(ABS(M26)&gt;M28,"NON CONFORME","CONFORME")</f>
        <v>#DIV/0!</v>
      </c>
      <c r="N31" s="11"/>
      <c r="O31" s="11"/>
      <c r="P31" s="129" t="e">
        <f>IF(ABS(P26)&gt;P28,"NON CONFORME","CONFORME")</f>
        <v>#DIV/0!</v>
      </c>
      <c r="Q31" s="11"/>
      <c r="R31" s="11"/>
      <c r="S31" s="129" t="e">
        <f>IF(ABS(S26)&gt;S28,"NON CONFORME","CONFORME")</f>
        <v>#DIV/0!</v>
      </c>
      <c r="T31" s="7"/>
    </row>
    <row r="32" spans="1:20" ht="14.25">
      <c r="A32" s="11"/>
      <c r="B32" s="72"/>
      <c r="C32" s="73"/>
      <c r="D32" s="11"/>
      <c r="E32" s="11"/>
      <c r="F32" s="11"/>
      <c r="G32" s="11"/>
      <c r="H32" s="11"/>
      <c r="I32" s="11"/>
      <c r="J32" s="58"/>
      <c r="K32" s="72"/>
      <c r="L32" s="73"/>
      <c r="M32" s="11"/>
      <c r="N32" s="11"/>
      <c r="O32" s="11"/>
      <c r="P32" s="11"/>
      <c r="Q32" s="11"/>
      <c r="R32" s="11"/>
      <c r="S32" s="11"/>
      <c r="T32" s="58"/>
    </row>
    <row r="33" spans="1:20" ht="14.25">
      <c r="A33" s="11"/>
      <c r="B33" s="72"/>
      <c r="C33" s="73"/>
      <c r="D33" s="11"/>
      <c r="E33" s="11"/>
      <c r="F33" s="11"/>
      <c r="G33" s="11"/>
      <c r="H33" s="11"/>
      <c r="I33" s="11"/>
      <c r="J33" s="58"/>
      <c r="K33" s="72"/>
      <c r="L33" s="73"/>
      <c r="M33" s="11"/>
      <c r="N33" s="11"/>
      <c r="O33" s="11"/>
      <c r="P33" s="11"/>
      <c r="Q33" s="11"/>
      <c r="R33" s="11"/>
      <c r="S33" s="11"/>
      <c r="T33" s="58"/>
    </row>
    <row r="34" spans="2:3" ht="12.75">
      <c r="B34" s="72"/>
      <c r="C34" s="73"/>
    </row>
    <row r="35" ht="12.75">
      <c r="B35" s="129" t="s">
        <v>47</v>
      </c>
    </row>
    <row r="36" spans="1:2" ht="12.75">
      <c r="A36" s="5" t="s">
        <v>45</v>
      </c>
      <c r="B36" s="33">
        <v>1</v>
      </c>
    </row>
    <row r="37" spans="1:2" ht="12.75">
      <c r="A37" s="5" t="s">
        <v>46</v>
      </c>
      <c r="B37" s="33">
        <v>4</v>
      </c>
    </row>
    <row r="38" spans="1:2" ht="12.75">
      <c r="A38" s="5" t="s">
        <v>43</v>
      </c>
      <c r="B38" s="33">
        <v>2</v>
      </c>
    </row>
    <row r="39" spans="1:2" ht="12.75">
      <c r="A39" s="5" t="s">
        <v>48</v>
      </c>
      <c r="B39" s="33">
        <v>2</v>
      </c>
    </row>
    <row r="40" spans="1:2" ht="12.75">
      <c r="A40" s="5" t="s">
        <v>1</v>
      </c>
      <c r="B40" s="33">
        <v>2</v>
      </c>
    </row>
  </sheetData>
  <sheetProtection/>
  <mergeCells count="42">
    <mergeCell ref="B7:C7"/>
    <mergeCell ref="L7:M7"/>
    <mergeCell ref="A22:B22"/>
    <mergeCell ref="D22:E22"/>
    <mergeCell ref="K22:L22"/>
    <mergeCell ref="A20:B20"/>
    <mergeCell ref="G22:H22"/>
    <mergeCell ref="D20:E20"/>
    <mergeCell ref="K20:L20"/>
    <mergeCell ref="D26:E26"/>
    <mergeCell ref="N26:O26"/>
    <mergeCell ref="A25:B25"/>
    <mergeCell ref="D25:E25"/>
    <mergeCell ref="K25:L25"/>
    <mergeCell ref="N25:O25"/>
    <mergeCell ref="G25:H25"/>
    <mergeCell ref="G26:H26"/>
    <mergeCell ref="N24:O24"/>
    <mergeCell ref="A23:B23"/>
    <mergeCell ref="D23:E23"/>
    <mergeCell ref="K23:L23"/>
    <mergeCell ref="N23:O23"/>
    <mergeCell ref="A24:B24"/>
    <mergeCell ref="D24:E24"/>
    <mergeCell ref="G23:H23"/>
    <mergeCell ref="G24:H24"/>
    <mergeCell ref="G20:H20"/>
    <mergeCell ref="A21:B21"/>
    <mergeCell ref="D21:E21"/>
    <mergeCell ref="K21:L21"/>
    <mergeCell ref="N21:O21"/>
    <mergeCell ref="G21:H21"/>
    <mergeCell ref="Q26:R26"/>
    <mergeCell ref="K24:L24"/>
    <mergeCell ref="Q20:R20"/>
    <mergeCell ref="Q21:R21"/>
    <mergeCell ref="Q22:R22"/>
    <mergeCell ref="Q23:R23"/>
    <mergeCell ref="Q24:R24"/>
    <mergeCell ref="Q25:R25"/>
    <mergeCell ref="N22:O22"/>
    <mergeCell ref="N20:O20"/>
  </mergeCells>
  <conditionalFormatting sqref="M23 P23 C23 F23 I23 S23">
    <cfRule type="cellIs" priority="1" dxfId="0" operator="between" stopIfTrue="1">
      <formula>B11</formula>
      <formula>-B11</formula>
    </cfRule>
    <cfRule type="cellIs" priority="2" dxfId="1" operator="notBetween" stopIfTrue="1">
      <formula>B11</formula>
      <formula>-B11</formula>
    </cfRule>
  </conditionalFormatting>
  <conditionalFormatting sqref="C26:C27 M26:M27">
    <cfRule type="cellIs" priority="3" dxfId="0" operator="between" stopIfTrue="1">
      <formula>B12</formula>
      <formula>-B12</formula>
    </cfRule>
    <cfRule type="cellIs" priority="4" dxfId="1" operator="notBetween" stopIfTrue="1">
      <formula>B12</formula>
      <formula>-B12</formula>
    </cfRule>
  </conditionalFormatting>
  <conditionalFormatting sqref="C28 M28">
    <cfRule type="cellIs" priority="5" dxfId="0" operator="between" stopIfTrue="1">
      <formula>B13</formula>
      <formula>-B13</formula>
    </cfRule>
    <cfRule type="cellIs" priority="6" dxfId="1" operator="notBetween" stopIfTrue="1">
      <formula>B13</formula>
      <formula>-B13</formula>
    </cfRule>
  </conditionalFormatting>
  <conditionalFormatting sqref="P26:P27 F26:F27 I26:I27 S26:S27">
    <cfRule type="cellIs" priority="7" dxfId="1" operator="notBetween" stopIfTrue="1">
      <formula>E12</formula>
      <formula>-E12</formula>
    </cfRule>
    <cfRule type="cellIs" priority="8" dxfId="0" operator="lessThanOrEqual" stopIfTrue="1">
      <formula>$E$12</formula>
    </cfRule>
  </conditionalFormatting>
  <conditionalFormatting sqref="P28 F28 I28 S28">
    <cfRule type="cellIs" priority="9" dxfId="1" operator="notBetween" stopIfTrue="1">
      <formula>E13</formula>
      <formula>-E13</formula>
    </cfRule>
    <cfRule type="cellIs" priority="10" dxfId="0" operator="lessThanOrEqual" stopIfTrue="1">
      <formula>$E$12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scale="70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Jérôme Cayon</cp:lastModifiedBy>
  <cp:lastPrinted>2017-01-17T14:53:10Z</cp:lastPrinted>
  <dcterms:created xsi:type="dcterms:W3CDTF">1996-10-21T11:03:58Z</dcterms:created>
  <dcterms:modified xsi:type="dcterms:W3CDTF">2017-01-18T13:27:46Z</dcterms:modified>
  <cp:category/>
  <cp:version/>
  <cp:contentType/>
  <cp:contentStatus/>
</cp:coreProperties>
</file>